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С\Documents\8.04.2022г СИЗ\"/>
    </mc:Choice>
  </mc:AlternateContent>
  <bookViews>
    <workbookView xWindow="0" yWindow="0" windowWidth="28800" windowHeight="12330" activeTab="1"/>
  </bookViews>
  <sheets>
    <sheet name="Сводная по остаткам" sheetId="11" r:id="rId1"/>
    <sheet name="Расширенная по остаткам по ОЗ" sheetId="8" r:id="rId2"/>
  </sheets>
  <definedNames>
    <definedName name="_xlnm.Print_Titles" localSheetId="1">'Расширенная по остаткам по ОЗ'!$3:$5</definedName>
  </definedNames>
  <calcPr calcId="162913"/>
</workbook>
</file>

<file path=xl/calcChain.xml><?xml version="1.0" encoding="utf-8"?>
<calcChain xmlns="http://schemas.openxmlformats.org/spreadsheetml/2006/main">
  <c r="AI56" i="8" l="1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 l="1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3" i="8"/>
  <c r="AI34" i="8"/>
  <c r="AI35" i="8"/>
  <c r="AI36" i="8"/>
  <c r="AI37" i="8"/>
  <c r="AI38" i="8"/>
  <c r="AI6" i="8"/>
  <c r="AI128" i="8" l="1"/>
  <c r="AI129" i="8"/>
  <c r="AI130" i="8"/>
  <c r="AI131" i="8"/>
  <c r="AI132" i="8"/>
  <c r="AI133" i="8"/>
  <c r="AI134" i="8"/>
  <c r="AI96" i="8" l="1"/>
  <c r="AI103" i="8" l="1"/>
  <c r="AI104" i="8"/>
  <c r="AI105" i="8"/>
  <c r="AI106" i="8"/>
  <c r="AI107" i="8"/>
  <c r="AI108" i="8"/>
  <c r="AI109" i="8"/>
  <c r="AI110" i="8"/>
  <c r="AI111" i="8"/>
  <c r="AI112" i="8"/>
  <c r="AI113" i="8"/>
  <c r="AI102" i="8"/>
  <c r="AI74" i="8" l="1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7" i="8"/>
  <c r="AI98" i="8"/>
  <c r="AI99" i="8"/>
  <c r="AI100" i="8"/>
  <c r="AI136" i="8" l="1"/>
  <c r="AI137" i="8"/>
  <c r="AI138" i="8"/>
  <c r="AI139" i="8"/>
  <c r="AI140" i="8"/>
  <c r="AI141" i="8"/>
  <c r="AI142" i="8"/>
  <c r="AI143" i="8"/>
  <c r="AI115" i="8" l="1"/>
  <c r="AI116" i="8"/>
  <c r="AI117" i="8"/>
  <c r="AI118" i="8"/>
  <c r="AI119" i="8"/>
  <c r="AI120" i="8"/>
  <c r="AI121" i="8"/>
  <c r="AI122" i="8"/>
  <c r="AI123" i="8"/>
  <c r="AI124" i="8"/>
  <c r="AI125" i="8"/>
  <c r="AI126" i="8"/>
  <c r="C39" i="8" l="1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40" i="8" l="1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 l="1"/>
  <c r="AI144" i="8"/>
  <c r="W144" i="8"/>
  <c r="W13" i="11" s="1"/>
  <c r="X144" i="8"/>
  <c r="X13" i="11" s="1"/>
  <c r="Y144" i="8"/>
  <c r="Y13" i="11" s="1"/>
  <c r="Z144" i="8"/>
  <c r="AA144" i="8"/>
  <c r="AA13" i="11" s="1"/>
  <c r="AB144" i="8"/>
  <c r="AC144" i="8"/>
  <c r="AC13" i="11" s="1"/>
  <c r="AD144" i="8"/>
  <c r="AE144" i="8"/>
  <c r="AE13" i="11" s="1"/>
  <c r="AF144" i="8"/>
  <c r="AG144" i="8"/>
  <c r="AG13" i="11" s="1"/>
  <c r="AH144" i="8"/>
  <c r="X135" i="8"/>
  <c r="X12" i="11" s="1"/>
  <c r="Y135" i="8"/>
  <c r="Y12" i="11" s="1"/>
  <c r="Z135" i="8"/>
  <c r="Z12" i="11" s="1"/>
  <c r="AA135" i="8"/>
  <c r="AA12" i="11" s="1"/>
  <c r="AB135" i="8"/>
  <c r="AB12" i="11" s="1"/>
  <c r="AC135" i="8"/>
  <c r="AC12" i="11" s="1"/>
  <c r="AD135" i="8"/>
  <c r="AD12" i="11" s="1"/>
  <c r="AE135" i="8"/>
  <c r="AE12" i="11" s="1"/>
  <c r="AF135" i="8"/>
  <c r="AF12" i="11" s="1"/>
  <c r="AG135" i="8"/>
  <c r="AG12" i="11" s="1"/>
  <c r="AH135" i="8"/>
  <c r="AH12" i="11" s="1"/>
  <c r="W127" i="8"/>
  <c r="W11" i="11" s="1"/>
  <c r="X127" i="8"/>
  <c r="X11" i="11" s="1"/>
  <c r="Y127" i="8"/>
  <c r="Y11" i="11" s="1"/>
  <c r="Z127" i="8"/>
  <c r="Z11" i="11" s="1"/>
  <c r="AA127" i="8"/>
  <c r="AA11" i="11" s="1"/>
  <c r="AB127" i="8"/>
  <c r="AB11" i="11" s="1"/>
  <c r="AC127" i="8"/>
  <c r="AC11" i="11" s="1"/>
  <c r="AD127" i="8"/>
  <c r="AD11" i="11" s="1"/>
  <c r="AE127" i="8"/>
  <c r="AE11" i="11" s="1"/>
  <c r="AF127" i="8"/>
  <c r="AF11" i="11" s="1"/>
  <c r="AG127" i="8"/>
  <c r="AG11" i="11" s="1"/>
  <c r="AH127" i="8"/>
  <c r="AH11" i="11" s="1"/>
  <c r="X114" i="8"/>
  <c r="X10" i="11" s="1"/>
  <c r="Y114" i="8"/>
  <c r="Y10" i="11" s="1"/>
  <c r="Z114" i="8"/>
  <c r="Z10" i="11" s="1"/>
  <c r="AA114" i="8"/>
  <c r="AA10" i="11" s="1"/>
  <c r="AB114" i="8"/>
  <c r="AB10" i="11" s="1"/>
  <c r="AC114" i="8"/>
  <c r="AC10" i="11" s="1"/>
  <c r="AD114" i="8"/>
  <c r="AD10" i="11" s="1"/>
  <c r="AE114" i="8"/>
  <c r="AE10" i="11" s="1"/>
  <c r="AF114" i="8"/>
  <c r="AF10" i="11" s="1"/>
  <c r="AG114" i="8"/>
  <c r="AG10" i="11" s="1"/>
  <c r="AH114" i="8"/>
  <c r="AH10" i="11" s="1"/>
  <c r="V101" i="8"/>
  <c r="V9" i="11" s="1"/>
  <c r="W101" i="8"/>
  <c r="W9" i="11" s="1"/>
  <c r="X101" i="8"/>
  <c r="X9" i="11" s="1"/>
  <c r="Y101" i="8"/>
  <c r="Y9" i="11" s="1"/>
  <c r="Z101" i="8"/>
  <c r="Z9" i="11" s="1"/>
  <c r="AA101" i="8"/>
  <c r="AA9" i="11" s="1"/>
  <c r="AB101" i="8"/>
  <c r="AB9" i="11" s="1"/>
  <c r="AC101" i="8"/>
  <c r="AC9" i="11" s="1"/>
  <c r="AD101" i="8"/>
  <c r="AD9" i="11" s="1"/>
  <c r="AE101" i="8"/>
  <c r="AE9" i="11" s="1"/>
  <c r="AF101" i="8"/>
  <c r="AF9" i="11" s="1"/>
  <c r="AG101" i="8"/>
  <c r="AG9" i="11" s="1"/>
  <c r="AH101" i="8"/>
  <c r="AH9" i="11" s="1"/>
  <c r="V73" i="8"/>
  <c r="V8" i="11" s="1"/>
  <c r="W73" i="8"/>
  <c r="W8" i="11" s="1"/>
  <c r="X73" i="8"/>
  <c r="X8" i="11" s="1"/>
  <c r="Y73" i="8"/>
  <c r="Y8" i="11" s="1"/>
  <c r="Z73" i="8"/>
  <c r="Z8" i="11" s="1"/>
  <c r="AA73" i="8"/>
  <c r="AA8" i="11" s="1"/>
  <c r="AB73" i="8"/>
  <c r="AB8" i="11" s="1"/>
  <c r="AC73" i="8"/>
  <c r="AC8" i="11" s="1"/>
  <c r="AD73" i="8"/>
  <c r="AD8" i="11" s="1"/>
  <c r="AE73" i="8"/>
  <c r="AE8" i="11" s="1"/>
  <c r="AF73" i="8"/>
  <c r="AF8" i="11" s="1"/>
  <c r="AG73" i="8"/>
  <c r="AG8" i="11" s="1"/>
  <c r="AH73" i="8"/>
  <c r="AH8" i="11" s="1"/>
  <c r="U7" i="11"/>
  <c r="V7" i="11"/>
  <c r="W7" i="11"/>
  <c r="X7" i="11"/>
  <c r="Y7" i="11"/>
  <c r="Z7" i="11"/>
  <c r="AA7" i="11"/>
  <c r="AB7" i="11"/>
  <c r="AC7" i="11"/>
  <c r="AD7" i="11"/>
  <c r="AE7" i="11"/>
  <c r="AF7" i="11"/>
  <c r="AG55" i="8"/>
  <c r="AG7" i="11" s="1"/>
  <c r="AH55" i="8"/>
  <c r="AH7" i="11" s="1"/>
  <c r="V6" i="11"/>
  <c r="X6" i="11"/>
  <c r="Z6" i="11"/>
  <c r="AA6" i="11"/>
  <c r="AB6" i="11"/>
  <c r="AD6" i="11"/>
  <c r="AF6" i="11"/>
  <c r="AH6" i="11"/>
  <c r="U6" i="11"/>
  <c r="AE145" i="8" l="1"/>
  <c r="AE6" i="11"/>
  <c r="AE14" i="11" s="1"/>
  <c r="AI127" i="8"/>
  <c r="AI101" i="8"/>
  <c r="AI114" i="8"/>
  <c r="AI135" i="8"/>
  <c r="Z145" i="8"/>
  <c r="Z13" i="11"/>
  <c r="Z14" i="11" s="1"/>
  <c r="AA14" i="11"/>
  <c r="AH145" i="8"/>
  <c r="AH13" i="11"/>
  <c r="AH14" i="11" s="1"/>
  <c r="AD145" i="8"/>
  <c r="AD13" i="11"/>
  <c r="AD14" i="11" s="1"/>
  <c r="AG145" i="8"/>
  <c r="AG6" i="11"/>
  <c r="AG14" i="11" s="1"/>
  <c r="AC145" i="8"/>
  <c r="AC6" i="11"/>
  <c r="AC14" i="11" s="1"/>
  <c r="Y6" i="11"/>
  <c r="Y14" i="11" s="1"/>
  <c r="Y145" i="8"/>
  <c r="AA145" i="8"/>
  <c r="W6" i="11"/>
  <c r="AF145" i="8"/>
  <c r="AB145" i="8"/>
  <c r="X145" i="8"/>
  <c r="AF13" i="11"/>
  <c r="AF14" i="11" s="1"/>
  <c r="AB13" i="11"/>
  <c r="AB14" i="11" s="1"/>
  <c r="F6" i="11"/>
  <c r="D6" i="11"/>
  <c r="AI145" i="8" l="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E6" i="11"/>
  <c r="C6" i="11"/>
  <c r="L73" i="8" l="1"/>
  <c r="L8" i="11" s="1"/>
  <c r="D144" i="8" l="1"/>
  <c r="D13" i="11" s="1"/>
  <c r="E144" i="8"/>
  <c r="E13" i="11" s="1"/>
  <c r="F144" i="8"/>
  <c r="F13" i="11" s="1"/>
  <c r="G144" i="8"/>
  <c r="G13" i="11" s="1"/>
  <c r="H144" i="8"/>
  <c r="H13" i="11" s="1"/>
  <c r="I144" i="8"/>
  <c r="I13" i="11" s="1"/>
  <c r="J144" i="8"/>
  <c r="J13" i="11" s="1"/>
  <c r="K144" i="8"/>
  <c r="K13" i="11" s="1"/>
  <c r="L144" i="8"/>
  <c r="L13" i="11" s="1"/>
  <c r="M144" i="8"/>
  <c r="M13" i="11" s="1"/>
  <c r="N144" i="8"/>
  <c r="N13" i="11" s="1"/>
  <c r="O144" i="8"/>
  <c r="O13" i="11" s="1"/>
  <c r="P144" i="8"/>
  <c r="P13" i="11" s="1"/>
  <c r="Q144" i="8"/>
  <c r="Q13" i="11" s="1"/>
  <c r="R144" i="8"/>
  <c r="R13" i="11" s="1"/>
  <c r="S144" i="8"/>
  <c r="S13" i="11" s="1"/>
  <c r="T144" i="8"/>
  <c r="T13" i="11" s="1"/>
  <c r="U144" i="8"/>
  <c r="U13" i="11" s="1"/>
  <c r="V144" i="8"/>
  <c r="V13" i="11" s="1"/>
  <c r="C144" i="8"/>
  <c r="C13" i="11" s="1"/>
  <c r="AI13" i="11" l="1"/>
  <c r="D73" i="8"/>
  <c r="D8" i="11" s="1"/>
  <c r="E73" i="8"/>
  <c r="E8" i="11" s="1"/>
  <c r="F73" i="8"/>
  <c r="F8" i="11" s="1"/>
  <c r="G73" i="8"/>
  <c r="G8" i="11" s="1"/>
  <c r="H73" i="8"/>
  <c r="H8" i="11" s="1"/>
  <c r="I73" i="8"/>
  <c r="I8" i="11" s="1"/>
  <c r="J73" i="8"/>
  <c r="J8" i="11" s="1"/>
  <c r="K73" i="8"/>
  <c r="K8" i="11" s="1"/>
  <c r="M73" i="8"/>
  <c r="M8" i="11" s="1"/>
  <c r="N73" i="8"/>
  <c r="N8" i="11" s="1"/>
  <c r="O73" i="8"/>
  <c r="O8" i="11" s="1"/>
  <c r="P73" i="8"/>
  <c r="P8" i="11" s="1"/>
  <c r="Q73" i="8"/>
  <c r="Q8" i="11" s="1"/>
  <c r="R73" i="8"/>
  <c r="R8" i="11" s="1"/>
  <c r="S73" i="8"/>
  <c r="S8" i="11" s="1"/>
  <c r="T73" i="8"/>
  <c r="T8" i="11" s="1"/>
  <c r="U73" i="8"/>
  <c r="U8" i="11" s="1"/>
  <c r="C73" i="8"/>
  <c r="C8" i="11" s="1"/>
  <c r="AI8" i="11" l="1"/>
  <c r="D135" i="8"/>
  <c r="D12" i="11" s="1"/>
  <c r="E135" i="8"/>
  <c r="E12" i="11" s="1"/>
  <c r="F135" i="8"/>
  <c r="F12" i="11" s="1"/>
  <c r="G135" i="8"/>
  <c r="G12" i="11" s="1"/>
  <c r="H135" i="8"/>
  <c r="H12" i="11" s="1"/>
  <c r="I135" i="8"/>
  <c r="I12" i="11" s="1"/>
  <c r="J135" i="8"/>
  <c r="J12" i="11" s="1"/>
  <c r="K135" i="8"/>
  <c r="K12" i="11" s="1"/>
  <c r="L135" i="8"/>
  <c r="L12" i="11" s="1"/>
  <c r="M135" i="8"/>
  <c r="M12" i="11" s="1"/>
  <c r="N135" i="8"/>
  <c r="N12" i="11" s="1"/>
  <c r="O135" i="8"/>
  <c r="O12" i="11" s="1"/>
  <c r="P135" i="8"/>
  <c r="P12" i="11" s="1"/>
  <c r="Q135" i="8"/>
  <c r="Q12" i="11" s="1"/>
  <c r="R135" i="8"/>
  <c r="R12" i="11" s="1"/>
  <c r="S135" i="8"/>
  <c r="S12" i="11" s="1"/>
  <c r="T135" i="8"/>
  <c r="T12" i="11" s="1"/>
  <c r="U135" i="8"/>
  <c r="U12" i="11" s="1"/>
  <c r="V135" i="8"/>
  <c r="V12" i="11" s="1"/>
  <c r="W135" i="8"/>
  <c r="W12" i="11" s="1"/>
  <c r="C135" i="8"/>
  <c r="C12" i="11" s="1"/>
  <c r="AI12" i="11" l="1"/>
  <c r="C127" i="8"/>
  <c r="C11" i="11" s="1"/>
  <c r="K7" i="11" l="1"/>
  <c r="L7" i="11"/>
  <c r="C7" i="11" l="1"/>
  <c r="D7" i="11"/>
  <c r="E7" i="11"/>
  <c r="F7" i="11"/>
  <c r="G7" i="11"/>
  <c r="H7" i="11"/>
  <c r="I7" i="11"/>
  <c r="J7" i="11"/>
  <c r="M7" i="11"/>
  <c r="N7" i="11"/>
  <c r="O7" i="11"/>
  <c r="P7" i="11"/>
  <c r="Q7" i="11"/>
  <c r="R7" i="11"/>
  <c r="S7" i="11"/>
  <c r="T7" i="11"/>
  <c r="L127" i="8" l="1"/>
  <c r="L11" i="11" s="1"/>
  <c r="K127" i="8"/>
  <c r="K11" i="11" s="1"/>
  <c r="L114" i="8"/>
  <c r="L10" i="11" s="1"/>
  <c r="K114" i="8"/>
  <c r="K10" i="11" s="1"/>
  <c r="L101" i="8"/>
  <c r="L9" i="11" s="1"/>
  <c r="K101" i="8"/>
  <c r="K9" i="11" s="1"/>
  <c r="K145" i="8" l="1"/>
  <c r="L14" i="11"/>
  <c r="L145" i="8"/>
  <c r="K14" i="11" l="1"/>
  <c r="U101" i="8" l="1"/>
  <c r="U9" i="11" s="1"/>
  <c r="T101" i="8"/>
  <c r="T9" i="11" s="1"/>
  <c r="S101" i="8"/>
  <c r="S9" i="11" s="1"/>
  <c r="R101" i="8"/>
  <c r="R9" i="11" s="1"/>
  <c r="Q101" i="8"/>
  <c r="Q9" i="11" s="1"/>
  <c r="P101" i="8"/>
  <c r="P9" i="11" s="1"/>
  <c r="O101" i="8"/>
  <c r="O9" i="11" s="1"/>
  <c r="N101" i="8"/>
  <c r="N9" i="11" s="1"/>
  <c r="M101" i="8"/>
  <c r="M9" i="11" s="1"/>
  <c r="J101" i="8"/>
  <c r="J9" i="11" s="1"/>
  <c r="I101" i="8"/>
  <c r="I9" i="11" s="1"/>
  <c r="H101" i="8"/>
  <c r="H9" i="11" s="1"/>
  <c r="G101" i="8"/>
  <c r="G9" i="11" s="1"/>
  <c r="F101" i="8"/>
  <c r="F9" i="11" s="1"/>
  <c r="E101" i="8"/>
  <c r="E9" i="11" s="1"/>
  <c r="D101" i="8"/>
  <c r="D9" i="11" s="1"/>
  <c r="C101" i="8"/>
  <c r="C9" i="11" s="1"/>
  <c r="AI9" i="11" l="1"/>
  <c r="D114" i="8"/>
  <c r="D10" i="11" s="1"/>
  <c r="D127" i="8"/>
  <c r="D11" i="11" s="1"/>
  <c r="D145" i="8" l="1"/>
  <c r="C114" i="8"/>
  <c r="C10" i="11" s="1"/>
  <c r="E114" i="8"/>
  <c r="E10" i="11" s="1"/>
  <c r="F114" i="8"/>
  <c r="F10" i="11" s="1"/>
  <c r="G114" i="8"/>
  <c r="G10" i="11" s="1"/>
  <c r="H114" i="8"/>
  <c r="H10" i="11" s="1"/>
  <c r="I114" i="8"/>
  <c r="I10" i="11" s="1"/>
  <c r="J114" i="8"/>
  <c r="J10" i="11" s="1"/>
  <c r="M114" i="8"/>
  <c r="M10" i="11" s="1"/>
  <c r="N114" i="8"/>
  <c r="N10" i="11" s="1"/>
  <c r="O114" i="8"/>
  <c r="O10" i="11" s="1"/>
  <c r="P114" i="8"/>
  <c r="P10" i="11" s="1"/>
  <c r="Q114" i="8"/>
  <c r="Q10" i="11" s="1"/>
  <c r="R114" i="8"/>
  <c r="R10" i="11" s="1"/>
  <c r="S114" i="8"/>
  <c r="S10" i="11" s="1"/>
  <c r="T114" i="8"/>
  <c r="T10" i="11" s="1"/>
  <c r="U114" i="8"/>
  <c r="U10" i="11" s="1"/>
  <c r="V114" i="8"/>
  <c r="V10" i="11" s="1"/>
  <c r="W114" i="8"/>
  <c r="AI10" i="11" l="1"/>
  <c r="W10" i="11"/>
  <c r="W145" i="8"/>
  <c r="T127" i="8"/>
  <c r="T11" i="11" s="1"/>
  <c r="E127" i="8"/>
  <c r="E11" i="11" s="1"/>
  <c r="F127" i="8"/>
  <c r="F11" i="11" s="1"/>
  <c r="G127" i="8"/>
  <c r="G11" i="11" s="1"/>
  <c r="H127" i="8"/>
  <c r="H11" i="11" s="1"/>
  <c r="I127" i="8"/>
  <c r="I11" i="11" s="1"/>
  <c r="J127" i="8"/>
  <c r="J11" i="11" s="1"/>
  <c r="M127" i="8"/>
  <c r="M11" i="11" s="1"/>
  <c r="N127" i="8"/>
  <c r="N11" i="11" s="1"/>
  <c r="O127" i="8"/>
  <c r="O11" i="11" s="1"/>
  <c r="P127" i="8"/>
  <c r="P11" i="11" s="1"/>
  <c r="Q127" i="8"/>
  <c r="Q11" i="11" s="1"/>
  <c r="R127" i="8"/>
  <c r="R11" i="11" s="1"/>
  <c r="S127" i="8"/>
  <c r="S11" i="11" s="1"/>
  <c r="U127" i="8"/>
  <c r="U11" i="11" s="1"/>
  <c r="V127" i="8"/>
  <c r="V11" i="11" s="1"/>
  <c r="AI11" i="11" l="1"/>
  <c r="AI14" i="11" s="1"/>
  <c r="V145" i="8"/>
  <c r="U145" i="8"/>
  <c r="T145" i="8"/>
  <c r="S145" i="8"/>
  <c r="R145" i="8"/>
  <c r="Q145" i="8"/>
  <c r="P145" i="8"/>
  <c r="O145" i="8"/>
  <c r="N145" i="8"/>
  <c r="M145" i="8"/>
  <c r="J145" i="8"/>
  <c r="I145" i="8"/>
  <c r="H145" i="8"/>
  <c r="G145" i="8"/>
  <c r="F145" i="8"/>
  <c r="E145" i="8"/>
  <c r="C145" i="8"/>
  <c r="J14" i="11" l="1"/>
  <c r="E14" i="11"/>
  <c r="I14" i="11"/>
  <c r="O14" i="11"/>
  <c r="S14" i="11"/>
  <c r="W14" i="11"/>
  <c r="P14" i="11"/>
  <c r="T14" i="11"/>
  <c r="X14" i="11"/>
  <c r="C14" i="11"/>
  <c r="G14" i="11"/>
  <c r="M14" i="11"/>
  <c r="Q14" i="11"/>
  <c r="U14" i="11"/>
  <c r="H14" i="11"/>
  <c r="N14" i="11"/>
  <c r="R14" i="11"/>
  <c r="D14" i="11" l="1"/>
  <c r="F14" i="11"/>
  <c r="V14" i="11"/>
</calcChain>
</file>

<file path=xl/sharedStrings.xml><?xml version="1.0" encoding="utf-8"?>
<sst xmlns="http://schemas.openxmlformats.org/spreadsheetml/2006/main" count="378" uniqueCount="184">
  <si>
    <t>сумма</t>
  </si>
  <si>
    <t>Наименование организации</t>
  </si>
  <si>
    <t>Маски</t>
  </si>
  <si>
    <t>кол-во ед.</t>
  </si>
  <si>
    <t>Всего сумма на складе</t>
  </si>
  <si>
    <t>ОМДКБ</t>
  </si>
  <si>
    <t>Чон Алай ЦОВП</t>
  </si>
  <si>
    <t>Куршаб ЦОВП</t>
  </si>
  <si>
    <t>Мырза Аке ЦОВП</t>
  </si>
  <si>
    <t>ЦОВП Папан</t>
  </si>
  <si>
    <t>ОМОКБ</t>
  </si>
  <si>
    <t>ОГКБ</t>
  </si>
  <si>
    <t>Больница ВВиТ</t>
  </si>
  <si>
    <t>Таласский ОЦБТ</t>
  </si>
  <si>
    <t>НООБ</t>
  </si>
  <si>
    <t>Нарын обл ЦСМ</t>
  </si>
  <si>
    <t>НОЦБТ</t>
  </si>
  <si>
    <t>ЧООБ</t>
  </si>
  <si>
    <t>Чуй Обл. ЦСМ</t>
  </si>
  <si>
    <t>ЦОВП Арашан</t>
  </si>
  <si>
    <t>ЦОВП Суусамыр</t>
  </si>
  <si>
    <t>НГ</t>
  </si>
  <si>
    <t>НЦКиТ</t>
  </si>
  <si>
    <t>НХЦ</t>
  </si>
  <si>
    <t>ЖДБ</t>
  </si>
  <si>
    <t>ГКБ №1</t>
  </si>
  <si>
    <t>НЦОМиД</t>
  </si>
  <si>
    <t xml:space="preserve">ГГБ </t>
  </si>
  <si>
    <t>Роддом №2</t>
  </si>
  <si>
    <t>ГПЦ</t>
  </si>
  <si>
    <t>РКИБ</t>
  </si>
  <si>
    <t>РЦДВ</t>
  </si>
  <si>
    <t xml:space="preserve">РЦН </t>
  </si>
  <si>
    <t>НИИХС и ТО</t>
  </si>
  <si>
    <t>НЦФ</t>
  </si>
  <si>
    <t>ГПТБ</t>
  </si>
  <si>
    <t>БНИЦТиО</t>
  </si>
  <si>
    <t>ГЦБТ</t>
  </si>
  <si>
    <t>ЦЭМ</t>
  </si>
  <si>
    <t>Ж-Абад Обл.ЦСМ</t>
  </si>
  <si>
    <t xml:space="preserve"> Тогуз-Торо ЦОВП</t>
  </si>
  <si>
    <t>Чаткал ЦОВП</t>
  </si>
  <si>
    <t>Кара-Куль ЦОВП</t>
  </si>
  <si>
    <t>Кок-Жангак ЦОВП</t>
  </si>
  <si>
    <t>Сумсар ЦОВП</t>
  </si>
  <si>
    <t>Озгоруш ЦОВП</t>
  </si>
  <si>
    <t>Учтерек ЦОВП</t>
  </si>
  <si>
    <t>Майлуу-Суу ЦОВП</t>
  </si>
  <si>
    <t>Ж-Абад ООБ</t>
  </si>
  <si>
    <t>ТБ Терексай</t>
  </si>
  <si>
    <t>МОПТБ Шекафтар</t>
  </si>
  <si>
    <t>Токтогул ПТБ</t>
  </si>
  <si>
    <t>ЮРНЦССХ</t>
  </si>
  <si>
    <t>ИООБ</t>
  </si>
  <si>
    <t>обл ЦСМ г. Каракол</t>
  </si>
  <si>
    <t>ЦОВП Ананьево</t>
  </si>
  <si>
    <t>ЦОВП Джеты-Огуз</t>
  </si>
  <si>
    <t>обл.Туб.</t>
  </si>
  <si>
    <t>Жет.Огуз Туб.</t>
  </si>
  <si>
    <t>Чолпон-Ата Туб.</t>
  </si>
  <si>
    <t>Баткенская область</t>
  </si>
  <si>
    <t>Всего по Республике</t>
  </si>
  <si>
    <t>г.Бишкек</t>
  </si>
  <si>
    <t>Чуйская область</t>
  </si>
  <si>
    <t>Ошская область</t>
  </si>
  <si>
    <t>Жалал-Абадская область</t>
  </si>
  <si>
    <t>Иссык-Кульская область</t>
  </si>
  <si>
    <t>Таласская область</t>
  </si>
  <si>
    <t>Нарынская область</t>
  </si>
  <si>
    <t>Остатки на складе (тыс.сом)</t>
  </si>
  <si>
    <t>ЧОЦБТ</t>
  </si>
  <si>
    <t>Кемин ПТБ</t>
  </si>
  <si>
    <t>дез средства/ антисептики</t>
  </si>
  <si>
    <t>Чуй область</t>
  </si>
  <si>
    <t>Ош область</t>
  </si>
  <si>
    <t>Жалал-Абад</t>
  </si>
  <si>
    <t>Баткен</t>
  </si>
  <si>
    <t>Иссык-Куль</t>
  </si>
  <si>
    <t>Нарын</t>
  </si>
  <si>
    <t>Талас</t>
  </si>
  <si>
    <t>Наименование регионов</t>
  </si>
  <si>
    <t>ЦСМ  г.Ош</t>
  </si>
  <si>
    <t>ООЦБТ</t>
  </si>
  <si>
    <t>Баткен ООБ</t>
  </si>
  <si>
    <t>Баткен ОЦСМ</t>
  </si>
  <si>
    <t>Самаркандек ЦОВП</t>
  </si>
  <si>
    <t>Айдаркен ЦОВП</t>
  </si>
  <si>
    <t>Кулунду ЦОВП</t>
  </si>
  <si>
    <t>Сулюкта ЦОВП</t>
  </si>
  <si>
    <t>Баткен  ОЦБТ</t>
  </si>
  <si>
    <t>Кызыл-Кия ПТБ</t>
  </si>
  <si>
    <t>ШамалдыСай ЦОВП</t>
  </si>
  <si>
    <t>Таласский ОЦСМ</t>
  </si>
  <si>
    <t>ПТБ Кара -Балта</t>
  </si>
  <si>
    <t>Защитные костюмы одноразовые</t>
  </si>
  <si>
    <t>Защитные костюмы многоразовые</t>
  </si>
  <si>
    <t>Бахилы</t>
  </si>
  <si>
    <t>Перчатки</t>
  </si>
  <si>
    <t>ССМП</t>
  </si>
  <si>
    <t>Респираторы FFP 2</t>
  </si>
  <si>
    <t>Респираторы   FFP 3</t>
  </si>
  <si>
    <t>И другие респираторы</t>
  </si>
  <si>
    <t>Итого г.Бишкек</t>
  </si>
  <si>
    <t>Манас ЦОВП</t>
  </si>
  <si>
    <t>Примечание:</t>
  </si>
  <si>
    <t>Данные остатки указаны без отпуска СИЗ в отделения организаций здравоохранения</t>
  </si>
  <si>
    <t>Остатки средств индивидуальной защиты (СИЗ), указанные в таблице имеются на складах организаций здравоохраннеия</t>
  </si>
  <si>
    <t>Организации здравоохранения самостоятельно решают сколько отпускать СИЗ в отделения и филиалы</t>
  </si>
  <si>
    <t>Кызыл-Жар РПБ</t>
  </si>
  <si>
    <t>Ж-Абад ОЦПЗ</t>
  </si>
  <si>
    <t xml:space="preserve"> </t>
  </si>
  <si>
    <t>Защитные халаты одноразовые</t>
  </si>
  <si>
    <t>Аксы ЦОВП</t>
  </si>
  <si>
    <t>Ала-Бука ЦОВП</t>
  </si>
  <si>
    <t>Базар-Коргон ЦОВП</t>
  </si>
  <si>
    <t>Ноокен ЦОВП</t>
  </si>
  <si>
    <t>Кочкор-Ата ЦОВП</t>
  </si>
  <si>
    <t>Сузак ЦОВП</t>
  </si>
  <si>
    <t>Октябрьский ЦОВП</t>
  </si>
  <si>
    <t>Токтогул ЦОВП</t>
  </si>
  <si>
    <t>Таш-Комур ЦОВП</t>
  </si>
  <si>
    <t xml:space="preserve">Ж-Абад ОЦБТ </t>
  </si>
  <si>
    <t xml:space="preserve"> ЦОВП Ак-Суу </t>
  </si>
  <si>
    <t xml:space="preserve"> ЦОВП Исыккуль</t>
  </si>
  <si>
    <t>ЦОВП Тон</t>
  </si>
  <si>
    <t>ЦОВП Тюпского р-на</t>
  </si>
  <si>
    <t>ЦОВП г.Балыкчы</t>
  </si>
  <si>
    <t>AA1:Y112</t>
  </si>
  <si>
    <t>Алай  ЦОВП</t>
  </si>
  <si>
    <t>Араван ЦОВП</t>
  </si>
  <si>
    <t>Кара Суу ЦОВП</t>
  </si>
  <si>
    <t>Кара Кулжа ЦОВП</t>
  </si>
  <si>
    <t>Ноокат ЦОВП</t>
  </si>
  <si>
    <t>Узген ЦОВП</t>
  </si>
  <si>
    <t>ЦОВП Ысык Ата</t>
  </si>
  <si>
    <t>ЦОВП Кемин</t>
  </si>
  <si>
    <t>ЦОВП Чуйского р-на</t>
  </si>
  <si>
    <t>ЦОВП г.Токмок</t>
  </si>
  <si>
    <t xml:space="preserve">ЦОВП Жайыл </t>
  </si>
  <si>
    <t xml:space="preserve">ЦОВП Кочкор. р/а </t>
  </si>
  <si>
    <t xml:space="preserve">ЦОВП Ак-Тала-го р/а </t>
  </si>
  <si>
    <t>ЦОВП Ат-Башинск. р/а</t>
  </si>
  <si>
    <t xml:space="preserve">ЦОВП Жумгальского р/а </t>
  </si>
  <si>
    <t xml:space="preserve">Сведения по остаткам на складах СИЗ, руководство организаций здравоохранения еженедельно передают в ТУ Фонда ОМС </t>
  </si>
  <si>
    <t>ЦОВП Сокулукского р-на</t>
  </si>
  <si>
    <t>ЦОВП Панфиловка</t>
  </si>
  <si>
    <t>Бакай-Ата ЦОВП</t>
  </si>
  <si>
    <t>ТООБ</t>
  </si>
  <si>
    <t>ЦОВП Московского р-на</t>
  </si>
  <si>
    <t>Кадамжай ЦОВП</t>
  </si>
  <si>
    <t>Лейлек ЦОВП</t>
  </si>
  <si>
    <t>Кызыл-Кыя ЦОВП</t>
  </si>
  <si>
    <t>Уч-Коргон ЦОВП</t>
  </si>
  <si>
    <t>Кара-Буура ЦОВП</t>
  </si>
  <si>
    <t>Таласская ЦОВП</t>
  </si>
  <si>
    <t xml:space="preserve">  </t>
  </si>
  <si>
    <t>Нариман ТБ</t>
  </si>
  <si>
    <t>Чепчик одноразовый</t>
  </si>
  <si>
    <t>Резиновые сапоги</t>
  </si>
  <si>
    <t>Тампоны ватно-марлевые стерильные</t>
  </si>
  <si>
    <t>Дез средства</t>
  </si>
  <si>
    <t>Костюм биологической защиты</t>
  </si>
  <si>
    <t>Маски с фильтром для дезинфекции</t>
  </si>
  <si>
    <t>И другие респираторы (№92, 95)</t>
  </si>
  <si>
    <t>Очки (защитные, экраны, щитки, ГО)</t>
  </si>
  <si>
    <t>ГКБ №6</t>
  </si>
  <si>
    <t>ГДКБСМП</t>
  </si>
  <si>
    <t>Роддом 1</t>
  </si>
  <si>
    <t>НЦОиГ</t>
  </si>
  <si>
    <t>ЦСМ №1</t>
  </si>
  <si>
    <t>ЦСМ №2</t>
  </si>
  <si>
    <t>ЦСМ №4</t>
  </si>
  <si>
    <t>ЦСМ №3</t>
  </si>
  <si>
    <t>ЦСМ №5</t>
  </si>
  <si>
    <t>ЦСМ №7</t>
  </si>
  <si>
    <t>ЦСМ №6</t>
  </si>
  <si>
    <t>ЦСМ №8</t>
  </si>
  <si>
    <t>ЦСМ №9</t>
  </si>
  <si>
    <t>ЦСМ №10</t>
  </si>
  <si>
    <t>ЛОО</t>
  </si>
  <si>
    <t>130.0</t>
  </si>
  <si>
    <t xml:space="preserve">Сводные данные по остаткам средств индивидуальной защиты в организациях здравоохранения, работающих в системе ЕП  на  08.04.2022г. </t>
  </si>
  <si>
    <t xml:space="preserve">Сводные данные по остаткам средств индивидуальной защиты в организациях здравоохранения, работающих в системе ЕП на 08.04.2022г. </t>
  </si>
  <si>
    <t>очки-320                                                    щитки-237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</si>
</sst>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#,##0.0"/>
    <numFmt numFmtId="166" formatCode="_-* #,##0.00\ _р_._-;\-* #,##0.00\ _р_._-;_-* &quot;-&quot;??\ _р_._-;_-@_-"/>
    <numFmt numFmtId="167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99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166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>
      <alignment vertical="center"/>
    </xf>
    <xf numFmtId="0" fontId="12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1" xfId="29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top"/>
    </xf>
    <xf numFmtId="164" fontId="24" fillId="0" borderId="1" xfId="0" applyNumberFormat="1" applyFont="1" applyFill="1" applyBorder="1" applyAlignment="1">
      <alignment horizontal="center" vertical="top"/>
    </xf>
    <xf numFmtId="1" fontId="24" fillId="0" borderId="1" xfId="0" applyNumberFormat="1" applyFont="1" applyFill="1" applyBorder="1" applyAlignment="1">
      <alignment horizontal="center" vertical="top"/>
    </xf>
    <xf numFmtId="0" fontId="24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left" vertical="center" wrapText="1"/>
    </xf>
    <xf numFmtId="3" fontId="24" fillId="0" borderId="3" xfId="0" applyNumberFormat="1" applyFont="1" applyFill="1" applyBorder="1" applyAlignment="1">
      <alignment horizontal="center" vertical="top"/>
    </xf>
    <xf numFmtId="164" fontId="24" fillId="0" borderId="3" xfId="0" applyNumberFormat="1" applyFont="1" applyFill="1" applyBorder="1" applyAlignment="1">
      <alignment horizontal="center" vertical="top"/>
    </xf>
    <xf numFmtId="1" fontId="24" fillId="0" borderId="3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top" wrapText="1"/>
    </xf>
    <xf numFmtId="165" fontId="24" fillId="0" borderId="1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top"/>
    </xf>
    <xf numFmtId="4" fontId="24" fillId="0" borderId="4" xfId="0" applyNumberFormat="1" applyFont="1" applyFill="1" applyBorder="1" applyAlignment="1">
      <alignment horizontal="center" vertical="center"/>
    </xf>
    <xf numFmtId="4" fontId="24" fillId="0" borderId="1" xfId="18" applyNumberFormat="1" applyFont="1" applyFill="1" applyBorder="1" applyAlignment="1">
      <alignment horizontal="center" vertical="top"/>
    </xf>
    <xf numFmtId="4" fontId="24" fillId="0" borderId="4" xfId="18" applyNumberFormat="1" applyFont="1" applyFill="1" applyBorder="1" applyAlignment="1">
      <alignment horizontal="center" vertical="top"/>
    </xf>
    <xf numFmtId="165" fontId="24" fillId="0" borderId="4" xfId="0" applyNumberFormat="1" applyFont="1" applyFill="1" applyBorder="1" applyAlignment="1">
      <alignment horizontal="center" vertical="top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99">
    <cellStyle name="Обычный" xfId="0" builtinId="0"/>
    <cellStyle name="Обычный 12 2 2" xfId="1"/>
    <cellStyle name="Обычный 2" xfId="6"/>
    <cellStyle name="Обычный 2 2" xfId="18"/>
    <cellStyle name="Обычный 2 3" xfId="22"/>
    <cellStyle name="Обычный 2 4" xfId="88"/>
    <cellStyle name="Обычный 3" xfId="4"/>
    <cellStyle name="Обычный 3 2" xfId="9"/>
    <cellStyle name="Обычный 3 2 2" xfId="11"/>
    <cellStyle name="Обычный 3 2 2 2" xfId="16"/>
    <cellStyle name="Обычный 3 2 2 2 2" xfId="390"/>
    <cellStyle name="Обычный 3 2 2 3" xfId="386"/>
    <cellStyle name="Обычный 3 2 3" xfId="14"/>
    <cellStyle name="Обычный 3 2 3 2" xfId="388"/>
    <cellStyle name="Обычный 3 2 4" xfId="384"/>
    <cellStyle name="Обычный 3 3" xfId="10"/>
    <cellStyle name="Обычный 3 3 2" xfId="15"/>
    <cellStyle name="Обычный 3 3 2 2" xfId="389"/>
    <cellStyle name="Обычный 3 3 3" xfId="385"/>
    <cellStyle name="Обычный 3 4" xfId="13"/>
    <cellStyle name="Обычный 3 4 2" xfId="387"/>
    <cellStyle name="Обычный 3 5" xfId="23"/>
    <cellStyle name="Обычный 3 5 2" xfId="383"/>
    <cellStyle name="Обычный 4" xfId="2"/>
    <cellStyle name="Обычный 4 2" xfId="8"/>
    <cellStyle name="Обычный 4 3" xfId="393"/>
    <cellStyle name="Обычный 4 4" xfId="397"/>
    <cellStyle name="Обычный 5" xfId="5"/>
    <cellStyle name="Обычный 6" xfId="391"/>
    <cellStyle name="Обычный 7" xfId="395"/>
    <cellStyle name="Финансовый 10" xfId="29"/>
    <cellStyle name="Финансовый 10 2" xfId="160"/>
    <cellStyle name="Финансовый 100" xfId="224"/>
    <cellStyle name="Финансовый 101" xfId="226"/>
    <cellStyle name="Финансовый 102" xfId="230"/>
    <cellStyle name="Финансовый 103" xfId="229"/>
    <cellStyle name="Финансовый 104" xfId="231"/>
    <cellStyle name="Финансовый 105" xfId="235"/>
    <cellStyle name="Финансовый 106" xfId="234"/>
    <cellStyle name="Финансовый 107" xfId="236"/>
    <cellStyle name="Финансовый 108" xfId="240"/>
    <cellStyle name="Финансовый 109" xfId="239"/>
    <cellStyle name="Финансовый 11" xfId="32"/>
    <cellStyle name="Финансовый 11 2" xfId="163"/>
    <cellStyle name="Финансовый 110" xfId="241"/>
    <cellStyle name="Финансовый 111" xfId="245"/>
    <cellStyle name="Финансовый 112" xfId="244"/>
    <cellStyle name="Финансовый 113" xfId="246"/>
    <cellStyle name="Финансовый 114" xfId="250"/>
    <cellStyle name="Финансовый 115" xfId="249"/>
    <cellStyle name="Финансовый 116" xfId="251"/>
    <cellStyle name="Финансовый 117" xfId="255"/>
    <cellStyle name="Финансовый 118" xfId="254"/>
    <cellStyle name="Финансовый 119" xfId="256"/>
    <cellStyle name="Финансовый 12" xfId="31"/>
    <cellStyle name="Финансовый 12 2" xfId="162"/>
    <cellStyle name="Финансовый 120" xfId="260"/>
    <cellStyle name="Финансовый 121" xfId="259"/>
    <cellStyle name="Финансовый 122" xfId="261"/>
    <cellStyle name="Финансовый 123" xfId="265"/>
    <cellStyle name="Финансовый 124" xfId="264"/>
    <cellStyle name="Финансовый 125" xfId="266"/>
    <cellStyle name="Финансовый 126" xfId="269"/>
    <cellStyle name="Финансовый 127" xfId="270"/>
    <cellStyle name="Финансовый 128" xfId="271"/>
    <cellStyle name="Финансовый 129" xfId="274"/>
    <cellStyle name="Финансовый 13" xfId="33"/>
    <cellStyle name="Финансовый 13 2" xfId="164"/>
    <cellStyle name="Финансовый 130" xfId="275"/>
    <cellStyle name="Финансовый 131" xfId="279"/>
    <cellStyle name="Финансовый 132" xfId="278"/>
    <cellStyle name="Финансовый 133" xfId="280"/>
    <cellStyle name="Финансовый 134" xfId="283"/>
    <cellStyle name="Финансовый 135" xfId="284"/>
    <cellStyle name="Финансовый 136" xfId="287"/>
    <cellStyle name="Финансовый 137" xfId="288"/>
    <cellStyle name="Финансовый 138" xfId="291"/>
    <cellStyle name="Финансовый 139" xfId="292"/>
    <cellStyle name="Финансовый 14" xfId="36"/>
    <cellStyle name="Финансовый 14 2" xfId="167"/>
    <cellStyle name="Финансовый 140" xfId="295"/>
    <cellStyle name="Финансовый 141" xfId="296"/>
    <cellStyle name="Финансовый 142" xfId="299"/>
    <cellStyle name="Финансовый 143" xfId="300"/>
    <cellStyle name="Финансовый 144" xfId="303"/>
    <cellStyle name="Финансовый 145" xfId="304"/>
    <cellStyle name="Финансовый 146" xfId="307"/>
    <cellStyle name="Финансовый 147" xfId="308"/>
    <cellStyle name="Финансовый 148" xfId="312"/>
    <cellStyle name="Финансовый 149" xfId="311"/>
    <cellStyle name="Финансовый 15" xfId="37"/>
    <cellStyle name="Финансовый 15 2" xfId="168"/>
    <cellStyle name="Финансовый 150" xfId="313"/>
    <cellStyle name="Финансовый 151" xfId="316"/>
    <cellStyle name="Финансовый 152" xfId="317"/>
    <cellStyle name="Финансовый 153" xfId="320"/>
    <cellStyle name="Финансовый 154" xfId="321"/>
    <cellStyle name="Финансовый 155" xfId="324"/>
    <cellStyle name="Финансовый 156" xfId="325"/>
    <cellStyle name="Финансовый 157" xfId="328"/>
    <cellStyle name="Финансовый 158" xfId="331"/>
    <cellStyle name="Финансовый 159" xfId="332"/>
    <cellStyle name="Финансовый 16" xfId="40"/>
    <cellStyle name="Финансовый 16 2" xfId="171"/>
    <cellStyle name="Финансовый 160" xfId="336"/>
    <cellStyle name="Финансовый 161" xfId="335"/>
    <cellStyle name="Финансовый 162" xfId="337"/>
    <cellStyle name="Финансовый 163" xfId="340"/>
    <cellStyle name="Финансовый 164" xfId="341"/>
    <cellStyle name="Финансовый 165" xfId="344"/>
    <cellStyle name="Финансовый 166" xfId="345"/>
    <cellStyle name="Финансовый 167" xfId="349"/>
    <cellStyle name="Финансовый 168" xfId="350"/>
    <cellStyle name="Финансовый 169" xfId="353"/>
    <cellStyle name="Финансовый 17" xfId="41"/>
    <cellStyle name="Финансовый 17 2" xfId="172"/>
    <cellStyle name="Финансовый 170" xfId="354"/>
    <cellStyle name="Финансовый 171" xfId="357"/>
    <cellStyle name="Финансовый 172" xfId="358"/>
    <cellStyle name="Финансовый 173" xfId="361"/>
    <cellStyle name="Финансовый 174" xfId="362"/>
    <cellStyle name="Финансовый 175" xfId="363"/>
    <cellStyle name="Финансовый 176" xfId="366"/>
    <cellStyle name="Финансовый 177" xfId="367"/>
    <cellStyle name="Финансовый 178" xfId="370"/>
    <cellStyle name="Финансовый 179" xfId="371"/>
    <cellStyle name="Финансовый 18" xfId="43"/>
    <cellStyle name="Финансовый 18 2" xfId="174"/>
    <cellStyle name="Финансовый 180" xfId="374"/>
    <cellStyle name="Финансовый 181" xfId="375"/>
    <cellStyle name="Финансовый 182" xfId="378"/>
    <cellStyle name="Финансовый 183" xfId="379"/>
    <cellStyle name="Финансовый 184" xfId="382"/>
    <cellStyle name="Финансовый 185" xfId="394"/>
    <cellStyle name="Финансовый 186" xfId="398"/>
    <cellStyle name="Финансовый 19" xfId="42"/>
    <cellStyle name="Финансовый 19 2" xfId="173"/>
    <cellStyle name="Финансовый 2" xfId="3"/>
    <cellStyle name="Финансовый 2 10" xfId="62"/>
    <cellStyle name="Финансовый 2 10 2" xfId="193"/>
    <cellStyle name="Финансовый 2 11" xfId="70"/>
    <cellStyle name="Финансовый 2 12" xfId="74"/>
    <cellStyle name="Финансовый 2 13" xfId="81"/>
    <cellStyle name="Финансовый 2 14" xfId="86"/>
    <cellStyle name="Финансовый 2 15" xfId="92"/>
    <cellStyle name="Финансовый 2 16" xfId="99"/>
    <cellStyle name="Финансовый 2 17" xfId="102"/>
    <cellStyle name="Финансовый 2 18" xfId="107"/>
    <cellStyle name="Финансовый 2 19" xfId="112"/>
    <cellStyle name="Финансовый 2 2" xfId="7"/>
    <cellStyle name="Финансовый 2 2 2" xfId="215"/>
    <cellStyle name="Финансовый 2 20" xfId="118"/>
    <cellStyle name="Финансовый 2 21" xfId="122"/>
    <cellStyle name="Финансовый 2 22" xfId="126"/>
    <cellStyle name="Финансовый 2 23" xfId="132"/>
    <cellStyle name="Финансовый 2 24" xfId="137"/>
    <cellStyle name="Финансовый 2 25" xfId="142"/>
    <cellStyle name="Финансовый 2 26" xfId="147"/>
    <cellStyle name="Финансовый 2 27" xfId="201"/>
    <cellStyle name="Финансовый 2 28" xfId="206"/>
    <cellStyle name="Финансовый 2 29" xfId="211"/>
    <cellStyle name="Финансовый 2 3" xfId="20"/>
    <cellStyle name="Финансовый 2 3 2" xfId="153"/>
    <cellStyle name="Финансовый 2 30" xfId="217"/>
    <cellStyle name="Финансовый 2 31" xfId="222"/>
    <cellStyle name="Финансовый 2 32" xfId="227"/>
    <cellStyle name="Финансовый 2 33" xfId="232"/>
    <cellStyle name="Финансовый 2 34" xfId="237"/>
    <cellStyle name="Финансовый 2 35" xfId="242"/>
    <cellStyle name="Финансовый 2 36" xfId="247"/>
    <cellStyle name="Финансовый 2 37" xfId="252"/>
    <cellStyle name="Финансовый 2 38" xfId="257"/>
    <cellStyle name="Финансовый 2 39" xfId="262"/>
    <cellStyle name="Финансовый 2 4" xfId="27"/>
    <cellStyle name="Финансовый 2 4 2" xfId="158"/>
    <cellStyle name="Финансовый 2 40" xfId="267"/>
    <cellStyle name="Финансовый 2 41" xfId="272"/>
    <cellStyle name="Финансовый 2 42" xfId="276"/>
    <cellStyle name="Финансовый 2 43" xfId="281"/>
    <cellStyle name="Финансовый 2 44" xfId="285"/>
    <cellStyle name="Финансовый 2 45" xfId="289"/>
    <cellStyle name="Финансовый 2 46" xfId="293"/>
    <cellStyle name="Финансовый 2 47" xfId="297"/>
    <cellStyle name="Финансовый 2 48" xfId="301"/>
    <cellStyle name="Финансовый 2 49" xfId="305"/>
    <cellStyle name="Финансовый 2 5" xfId="34"/>
    <cellStyle name="Финансовый 2 5 2" xfId="165"/>
    <cellStyle name="Финансовый 2 50" xfId="309"/>
    <cellStyle name="Финансовый 2 51" xfId="314"/>
    <cellStyle name="Финансовый 2 52" xfId="318"/>
    <cellStyle name="Финансовый 2 53" xfId="322"/>
    <cellStyle name="Финансовый 2 54" xfId="326"/>
    <cellStyle name="Финансовый 2 55" xfId="329"/>
    <cellStyle name="Финансовый 2 56" xfId="333"/>
    <cellStyle name="Финансовый 2 57" xfId="338"/>
    <cellStyle name="Финансовый 2 58" xfId="342"/>
    <cellStyle name="Финансовый 2 59" xfId="346"/>
    <cellStyle name="Финансовый 2 6" xfId="38"/>
    <cellStyle name="Финансовый 2 6 2" xfId="169"/>
    <cellStyle name="Финансовый 2 60" xfId="348"/>
    <cellStyle name="Финансовый 2 61" xfId="351"/>
    <cellStyle name="Финансовый 2 62" xfId="355"/>
    <cellStyle name="Финансовый 2 63" xfId="359"/>
    <cellStyle name="Финансовый 2 64" xfId="364"/>
    <cellStyle name="Финансовый 2 65" xfId="368"/>
    <cellStyle name="Финансовый 2 66" xfId="372"/>
    <cellStyle name="Финансовый 2 67" xfId="376"/>
    <cellStyle name="Финансовый 2 68" xfId="380"/>
    <cellStyle name="Финансовый 2 69" xfId="392"/>
    <cellStyle name="Финансовый 2 7" xfId="45"/>
    <cellStyle name="Финансовый 2 7 2" xfId="176"/>
    <cellStyle name="Финансовый 2 70" xfId="396"/>
    <cellStyle name="Финансовый 2 8" xfId="50"/>
    <cellStyle name="Финансовый 2 8 2" xfId="181"/>
    <cellStyle name="Финансовый 2 9" xfId="55"/>
    <cellStyle name="Финансовый 2 9 2" xfId="186"/>
    <cellStyle name="Финансовый 20" xfId="44"/>
    <cellStyle name="Финансовый 20 2" xfId="175"/>
    <cellStyle name="Финансовый 21" xfId="48"/>
    <cellStyle name="Финансовый 21 2" xfId="179"/>
    <cellStyle name="Финансовый 22" xfId="47"/>
    <cellStyle name="Финансовый 22 2" xfId="178"/>
    <cellStyle name="Финансовый 23" xfId="49"/>
    <cellStyle name="Финансовый 23 2" xfId="180"/>
    <cellStyle name="Финансовый 24" xfId="52"/>
    <cellStyle name="Финансовый 24 2" xfId="183"/>
    <cellStyle name="Финансовый 25" xfId="53"/>
    <cellStyle name="Финансовый 25 2" xfId="184"/>
    <cellStyle name="Финансовый 26" xfId="54"/>
    <cellStyle name="Финансовый 26 2" xfId="185"/>
    <cellStyle name="Финансовый 27" xfId="58"/>
    <cellStyle name="Финансовый 27 2" xfId="189"/>
    <cellStyle name="Финансовый 28" xfId="57"/>
    <cellStyle name="Финансовый 28 2" xfId="188"/>
    <cellStyle name="Финансовый 29" xfId="59"/>
    <cellStyle name="Финансовый 29 2" xfId="190"/>
    <cellStyle name="Финансовый 3" xfId="12"/>
    <cellStyle name="Финансовый 3 10" xfId="71"/>
    <cellStyle name="Финансовый 3 11" xfId="75"/>
    <cellStyle name="Финансовый 3 12" xfId="82"/>
    <cellStyle name="Финансовый 3 13" xfId="87"/>
    <cellStyle name="Финансовый 3 14" xfId="93"/>
    <cellStyle name="Финансовый 3 15" xfId="100"/>
    <cellStyle name="Финансовый 3 16" xfId="103"/>
    <cellStyle name="Финансовый 3 17" xfId="108"/>
    <cellStyle name="Финансовый 3 18" xfId="113"/>
    <cellStyle name="Финансовый 3 19" xfId="119"/>
    <cellStyle name="Финансовый 3 2" xfId="21"/>
    <cellStyle name="Финансовый 3 2 2" xfId="154"/>
    <cellStyle name="Финансовый 3 20" xfId="123"/>
    <cellStyle name="Финансовый 3 21" xfId="127"/>
    <cellStyle name="Финансовый 3 22" xfId="133"/>
    <cellStyle name="Финансовый 3 23" xfId="138"/>
    <cellStyle name="Финансовый 3 24" xfId="143"/>
    <cellStyle name="Финансовый 3 25" xfId="148"/>
    <cellStyle name="Финансовый 3 26" xfId="150"/>
    <cellStyle name="Финансовый 3 27" xfId="202"/>
    <cellStyle name="Финансовый 3 28" xfId="207"/>
    <cellStyle name="Финансовый 3 29" xfId="212"/>
    <cellStyle name="Финансовый 3 3" xfId="28"/>
    <cellStyle name="Финансовый 3 3 2" xfId="159"/>
    <cellStyle name="Финансовый 3 30" xfId="218"/>
    <cellStyle name="Финансовый 3 31" xfId="223"/>
    <cellStyle name="Финансовый 3 32" xfId="228"/>
    <cellStyle name="Финансовый 3 33" xfId="233"/>
    <cellStyle name="Финансовый 3 34" xfId="238"/>
    <cellStyle name="Финансовый 3 35" xfId="243"/>
    <cellStyle name="Финансовый 3 36" xfId="248"/>
    <cellStyle name="Финансовый 3 37" xfId="253"/>
    <cellStyle name="Финансовый 3 38" xfId="258"/>
    <cellStyle name="Финансовый 3 39" xfId="263"/>
    <cellStyle name="Финансовый 3 4" xfId="35"/>
    <cellStyle name="Финансовый 3 4 2" xfId="166"/>
    <cellStyle name="Финансовый 3 40" xfId="268"/>
    <cellStyle name="Финансовый 3 41" xfId="273"/>
    <cellStyle name="Финансовый 3 42" xfId="277"/>
    <cellStyle name="Финансовый 3 43" xfId="282"/>
    <cellStyle name="Финансовый 3 44" xfId="286"/>
    <cellStyle name="Финансовый 3 45" xfId="290"/>
    <cellStyle name="Финансовый 3 46" xfId="294"/>
    <cellStyle name="Финансовый 3 47" xfId="298"/>
    <cellStyle name="Финансовый 3 48" xfId="302"/>
    <cellStyle name="Финансовый 3 49" xfId="306"/>
    <cellStyle name="Финансовый 3 5" xfId="39"/>
    <cellStyle name="Финансовый 3 5 2" xfId="170"/>
    <cellStyle name="Финансовый 3 50" xfId="310"/>
    <cellStyle name="Финансовый 3 51" xfId="315"/>
    <cellStyle name="Финансовый 3 52" xfId="319"/>
    <cellStyle name="Финансовый 3 53" xfId="323"/>
    <cellStyle name="Финансовый 3 54" xfId="327"/>
    <cellStyle name="Финансовый 3 55" xfId="330"/>
    <cellStyle name="Финансовый 3 56" xfId="334"/>
    <cellStyle name="Финансовый 3 57" xfId="339"/>
    <cellStyle name="Финансовый 3 58" xfId="343"/>
    <cellStyle name="Финансовый 3 59" xfId="347"/>
    <cellStyle name="Финансовый 3 6" xfId="46"/>
    <cellStyle name="Финансовый 3 6 2" xfId="177"/>
    <cellStyle name="Финансовый 3 60" xfId="352"/>
    <cellStyle name="Финансовый 3 61" xfId="356"/>
    <cellStyle name="Финансовый 3 62" xfId="360"/>
    <cellStyle name="Финансовый 3 63" xfId="365"/>
    <cellStyle name="Финансовый 3 64" xfId="369"/>
    <cellStyle name="Финансовый 3 65" xfId="373"/>
    <cellStyle name="Финансовый 3 66" xfId="377"/>
    <cellStyle name="Финансовый 3 67" xfId="381"/>
    <cellStyle name="Финансовый 3 7" xfId="51"/>
    <cellStyle name="Финансовый 3 7 2" xfId="182"/>
    <cellStyle name="Финансовый 3 8" xfId="56"/>
    <cellStyle name="Финансовый 3 8 2" xfId="187"/>
    <cellStyle name="Финансовый 3 9" xfId="63"/>
    <cellStyle name="Финансовый 3 9 2" xfId="194"/>
    <cellStyle name="Финансовый 30" xfId="60"/>
    <cellStyle name="Финансовый 30 2" xfId="191"/>
    <cellStyle name="Финансовый 31" xfId="61"/>
    <cellStyle name="Финансовый 31 2" xfId="192"/>
    <cellStyle name="Финансовый 32" xfId="64"/>
    <cellStyle name="Финансовый 33" xfId="65"/>
    <cellStyle name="Финансовый 33 2" xfId="195"/>
    <cellStyle name="Финансовый 34" xfId="66"/>
    <cellStyle name="Финансовый 34 2" xfId="196"/>
    <cellStyle name="Финансовый 35" xfId="67"/>
    <cellStyle name="Финансовый 35 2" xfId="197"/>
    <cellStyle name="Финансовый 36" xfId="68"/>
    <cellStyle name="Финансовый 36 2" xfId="198"/>
    <cellStyle name="Финансовый 37" xfId="69"/>
    <cellStyle name="Финансовый 38" xfId="72"/>
    <cellStyle name="Финансовый 39" xfId="73"/>
    <cellStyle name="Финансовый 4" xfId="17"/>
    <cellStyle name="Финансовый 4 2" xfId="151"/>
    <cellStyle name="Финансовый 40" xfId="77"/>
    <cellStyle name="Финансовый 41" xfId="76"/>
    <cellStyle name="Финансовый 42" xfId="79"/>
    <cellStyle name="Финансовый 43" xfId="78"/>
    <cellStyle name="Финансовый 44" xfId="80"/>
    <cellStyle name="Финансовый 45" xfId="83"/>
    <cellStyle name="Финансовый 46" xfId="84"/>
    <cellStyle name="Финансовый 47" xfId="85"/>
    <cellStyle name="Финансовый 48" xfId="90"/>
    <cellStyle name="Финансовый 49" xfId="89"/>
    <cellStyle name="Финансовый 5" xfId="19"/>
    <cellStyle name="Финансовый 5 2" xfId="152"/>
    <cellStyle name="Финансовый 50" xfId="91"/>
    <cellStyle name="Финансовый 51" xfId="95"/>
    <cellStyle name="Финансовый 52" xfId="94"/>
    <cellStyle name="Финансовый 53" xfId="96"/>
    <cellStyle name="Финансовый 54" xfId="97"/>
    <cellStyle name="Финансовый 55" xfId="98"/>
    <cellStyle name="Финансовый 56" xfId="101"/>
    <cellStyle name="Финансовый 57" xfId="104"/>
    <cellStyle name="Финансовый 58" xfId="105"/>
    <cellStyle name="Финансовый 59" xfId="106"/>
    <cellStyle name="Финансовый 6" xfId="25"/>
    <cellStyle name="Финансовый 6 2" xfId="156"/>
    <cellStyle name="Финансовый 60" xfId="110"/>
    <cellStyle name="Финансовый 61" xfId="109"/>
    <cellStyle name="Финансовый 62" xfId="111"/>
    <cellStyle name="Финансовый 63" xfId="114"/>
    <cellStyle name="Финансовый 64" xfId="115"/>
    <cellStyle name="Финансовый 65" xfId="116"/>
    <cellStyle name="Финансовый 66" xfId="117"/>
    <cellStyle name="Финансовый 67" xfId="120"/>
    <cellStyle name="Финансовый 68" xfId="121"/>
    <cellStyle name="Финансовый 69" xfId="124"/>
    <cellStyle name="Финансовый 7" xfId="24"/>
    <cellStyle name="Финансовый 7 2" xfId="155"/>
    <cellStyle name="Финансовый 70" xfId="125"/>
    <cellStyle name="Финансовый 71" xfId="129"/>
    <cellStyle name="Финансовый 72" xfId="128"/>
    <cellStyle name="Финансовый 73" xfId="130"/>
    <cellStyle name="Финансовый 74" xfId="131"/>
    <cellStyle name="Финансовый 75" xfId="134"/>
    <cellStyle name="Финансовый 76" xfId="135"/>
    <cellStyle name="Финансовый 77" xfId="136"/>
    <cellStyle name="Финансовый 78" xfId="140"/>
    <cellStyle name="Финансовый 79" xfId="139"/>
    <cellStyle name="Финансовый 8" xfId="26"/>
    <cellStyle name="Финансовый 8 2" xfId="157"/>
    <cellStyle name="Финансовый 80" xfId="141"/>
    <cellStyle name="Финансовый 81" xfId="145"/>
    <cellStyle name="Финансовый 82" xfId="144"/>
    <cellStyle name="Финансовый 83" xfId="146"/>
    <cellStyle name="Финансовый 84" xfId="149"/>
    <cellStyle name="Финансовый 85" xfId="199"/>
    <cellStyle name="Финансовый 86" xfId="200"/>
    <cellStyle name="Финансовый 87" xfId="204"/>
    <cellStyle name="Финансовый 88" xfId="203"/>
    <cellStyle name="Финансовый 89" xfId="205"/>
    <cellStyle name="Финансовый 9" xfId="30"/>
    <cellStyle name="Финансовый 9 2" xfId="161"/>
    <cellStyle name="Финансовый 90" xfId="209"/>
    <cellStyle name="Финансовый 91" xfId="208"/>
    <cellStyle name="Финансовый 92" xfId="210"/>
    <cellStyle name="Финансовый 93" xfId="214"/>
    <cellStyle name="Финансовый 94" xfId="213"/>
    <cellStyle name="Финансовый 95" xfId="216"/>
    <cellStyle name="Финансовый 96" xfId="220"/>
    <cellStyle name="Финансовый 97" xfId="219"/>
    <cellStyle name="Финансовый 98" xfId="221"/>
    <cellStyle name="Финансовый 99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zoomScale="106" zoomScaleNormal="106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C17" sqref="C17:AI17"/>
    </sheetView>
  </sheetViews>
  <sheetFormatPr defaultColWidth="8.85546875" defaultRowHeight="15" x14ac:dyDescent="0.25"/>
  <cols>
    <col min="1" max="1" width="3.28515625" style="19" customWidth="1"/>
    <col min="2" max="2" width="13" style="1" customWidth="1"/>
    <col min="3" max="3" width="9.7109375" style="5" customWidth="1"/>
    <col min="4" max="4" width="9.140625" style="1" customWidth="1"/>
    <col min="5" max="5" width="7.85546875" style="6" customWidth="1"/>
    <col min="6" max="6" width="8.5703125" style="1" customWidth="1"/>
    <col min="7" max="7" width="8" style="1" customWidth="1"/>
    <col min="8" max="8" width="9.7109375" style="1" customWidth="1"/>
    <col min="9" max="9" width="7" style="6" customWidth="1"/>
    <col min="10" max="10" width="8.5703125" style="1" customWidth="1"/>
    <col min="11" max="11" width="7.85546875" style="36" customWidth="1"/>
    <col min="12" max="12" width="8.28515625" style="36" customWidth="1"/>
    <col min="13" max="13" width="8.28515625" style="6" customWidth="1"/>
    <col min="14" max="14" width="8.5703125" style="1" customWidth="1"/>
    <col min="15" max="15" width="8.42578125" style="1" bestFit="1" customWidth="1"/>
    <col min="16" max="16" width="8.7109375" style="1" customWidth="1"/>
    <col min="17" max="17" width="8.42578125" style="1" bestFit="1" customWidth="1"/>
    <col min="18" max="18" width="8.28515625" style="1" customWidth="1"/>
    <col min="19" max="19" width="8.42578125" style="1" bestFit="1" customWidth="1"/>
    <col min="20" max="20" width="9" style="1" customWidth="1"/>
    <col min="21" max="21" width="8.140625" style="1" customWidth="1"/>
    <col min="22" max="22" width="8.5703125" style="1" customWidth="1"/>
    <col min="23" max="23" width="9.7109375" style="1" customWidth="1"/>
    <col min="24" max="24" width="9" style="1" bestFit="1" customWidth="1"/>
    <col min="25" max="25" width="7.85546875" style="36" customWidth="1"/>
    <col min="26" max="27" width="7.28515625" style="36" customWidth="1"/>
    <col min="28" max="28" width="7.42578125" style="36" customWidth="1"/>
    <col min="29" max="29" width="8.140625" style="36" customWidth="1"/>
    <col min="30" max="30" width="7.85546875" style="36" customWidth="1"/>
    <col min="31" max="31" width="7.42578125" style="36" customWidth="1"/>
    <col min="32" max="32" width="7.85546875" style="36" customWidth="1"/>
    <col min="33" max="33" width="7" style="36" hidden="1" customWidth="1"/>
    <col min="34" max="34" width="7.85546875" style="36" hidden="1" customWidth="1"/>
    <col min="35" max="35" width="9.85546875" style="1" customWidth="1"/>
    <col min="36" max="36" width="11.5703125" style="1" bestFit="1" customWidth="1"/>
    <col min="37" max="16384" width="8.85546875" style="1"/>
  </cols>
  <sheetData>
    <row r="1" spans="2:38" ht="13.9" customHeight="1" x14ac:dyDescent="0.25">
      <c r="B1" s="177" t="s">
        <v>182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2:38" x14ac:dyDescent="0.25">
      <c r="B2" s="2"/>
      <c r="C2" s="3"/>
      <c r="D2" s="2"/>
      <c r="E2" s="4"/>
      <c r="F2" s="2"/>
      <c r="G2" s="2"/>
      <c r="H2" s="2"/>
      <c r="I2" s="4"/>
      <c r="J2" s="2"/>
      <c r="K2" s="37"/>
      <c r="L2" s="37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2:38" ht="13.9" customHeight="1" x14ac:dyDescent="0.25">
      <c r="B3" s="178" t="s">
        <v>80</v>
      </c>
      <c r="C3" s="171" t="s">
        <v>69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2"/>
      <c r="Z3" s="182"/>
      <c r="AA3" s="182"/>
      <c r="AB3" s="182"/>
      <c r="AC3" s="182"/>
      <c r="AD3" s="182"/>
      <c r="AE3" s="182"/>
      <c r="AF3" s="182"/>
      <c r="AG3" s="182"/>
      <c r="AH3" s="183"/>
      <c r="AI3" s="179" t="s">
        <v>4</v>
      </c>
    </row>
    <row r="4" spans="2:38" ht="58.5" customHeight="1" x14ac:dyDescent="0.25">
      <c r="B4" s="178"/>
      <c r="C4" s="178" t="s">
        <v>2</v>
      </c>
      <c r="D4" s="178"/>
      <c r="E4" s="178" t="s">
        <v>160</v>
      </c>
      <c r="F4" s="178"/>
      <c r="G4" s="178" t="s">
        <v>94</v>
      </c>
      <c r="H4" s="178"/>
      <c r="I4" s="178" t="s">
        <v>95</v>
      </c>
      <c r="J4" s="178"/>
      <c r="K4" s="169" t="s">
        <v>111</v>
      </c>
      <c r="L4" s="170"/>
      <c r="M4" s="180" t="s">
        <v>99</v>
      </c>
      <c r="N4" s="180"/>
      <c r="O4" s="180" t="s">
        <v>100</v>
      </c>
      <c r="P4" s="180"/>
      <c r="Q4" s="169" t="s">
        <v>163</v>
      </c>
      <c r="R4" s="170"/>
      <c r="S4" s="169" t="s">
        <v>96</v>
      </c>
      <c r="T4" s="170"/>
      <c r="U4" s="169" t="s">
        <v>164</v>
      </c>
      <c r="V4" s="170"/>
      <c r="W4" s="169" t="s">
        <v>97</v>
      </c>
      <c r="X4" s="170"/>
      <c r="Y4" s="171" t="s">
        <v>161</v>
      </c>
      <c r="Z4" s="172"/>
      <c r="AA4" s="173" t="s">
        <v>162</v>
      </c>
      <c r="AB4" s="174"/>
      <c r="AC4" s="173" t="s">
        <v>157</v>
      </c>
      <c r="AD4" s="174"/>
      <c r="AE4" s="173" t="s">
        <v>158</v>
      </c>
      <c r="AF4" s="174"/>
      <c r="AG4" s="175" t="s">
        <v>159</v>
      </c>
      <c r="AH4" s="176"/>
      <c r="AI4" s="179"/>
      <c r="AJ4" s="1" t="s">
        <v>110</v>
      </c>
    </row>
    <row r="5" spans="2:38" ht="33" customHeight="1" x14ac:dyDescent="0.25">
      <c r="B5" s="178"/>
      <c r="C5" s="157" t="s">
        <v>3</v>
      </c>
      <c r="D5" s="158" t="s">
        <v>0</v>
      </c>
      <c r="E5" s="159" t="s">
        <v>3</v>
      </c>
      <c r="F5" s="158" t="s">
        <v>0</v>
      </c>
      <c r="G5" s="159" t="s">
        <v>3</v>
      </c>
      <c r="H5" s="158" t="s">
        <v>0</v>
      </c>
      <c r="I5" s="159" t="s">
        <v>3</v>
      </c>
      <c r="J5" s="158" t="s">
        <v>0</v>
      </c>
      <c r="K5" s="159" t="s">
        <v>3</v>
      </c>
      <c r="L5" s="158" t="s">
        <v>0</v>
      </c>
      <c r="M5" s="160" t="s">
        <v>3</v>
      </c>
      <c r="N5" s="158" t="s">
        <v>0</v>
      </c>
      <c r="O5" s="161" t="s">
        <v>3</v>
      </c>
      <c r="P5" s="161" t="s">
        <v>0</v>
      </c>
      <c r="Q5" s="161" t="s">
        <v>3</v>
      </c>
      <c r="R5" s="161" t="s">
        <v>0</v>
      </c>
      <c r="S5" s="160" t="s">
        <v>3</v>
      </c>
      <c r="T5" s="158" t="s">
        <v>0</v>
      </c>
      <c r="U5" s="160" t="s">
        <v>3</v>
      </c>
      <c r="V5" s="158" t="s">
        <v>0</v>
      </c>
      <c r="W5" s="160" t="s">
        <v>3</v>
      </c>
      <c r="X5" s="158" t="s">
        <v>0</v>
      </c>
      <c r="Y5" s="160" t="s">
        <v>3</v>
      </c>
      <c r="Z5" s="158" t="s">
        <v>0</v>
      </c>
      <c r="AA5" s="160" t="s">
        <v>3</v>
      </c>
      <c r="AB5" s="158" t="s">
        <v>0</v>
      </c>
      <c r="AC5" s="160" t="s">
        <v>3</v>
      </c>
      <c r="AD5" s="158" t="s">
        <v>0</v>
      </c>
      <c r="AE5" s="160" t="s">
        <v>3</v>
      </c>
      <c r="AF5" s="158" t="s">
        <v>0</v>
      </c>
      <c r="AG5" s="160" t="s">
        <v>3</v>
      </c>
      <c r="AH5" s="158" t="s">
        <v>0</v>
      </c>
      <c r="AI5" s="179"/>
    </row>
    <row r="6" spans="2:38" ht="21" customHeight="1" x14ac:dyDescent="0.25">
      <c r="B6" s="162" t="s">
        <v>62</v>
      </c>
      <c r="C6" s="163">
        <f>'Расширенная по остаткам по ОЗ'!C39</f>
        <v>1186563</v>
      </c>
      <c r="D6" s="164">
        <f>'Расширенная по остаткам по ОЗ'!D39</f>
        <v>9495.4114000000009</v>
      </c>
      <c r="E6" s="163">
        <f>'Расширенная по остаткам по ОЗ'!E39</f>
        <v>18751.761999999999</v>
      </c>
      <c r="F6" s="164">
        <f>'Расширенная по остаткам по ОЗ'!F39</f>
        <v>7439.3337380000003</v>
      </c>
      <c r="G6" s="163">
        <f>'Расширенная по остаткам по ОЗ'!G39</f>
        <v>118271</v>
      </c>
      <c r="H6" s="164">
        <f>'Расширенная по остаткам по ОЗ'!H39</f>
        <v>65035.767890000003</v>
      </c>
      <c r="I6" s="163">
        <f>'Расширенная по остаткам по ОЗ'!I39</f>
        <v>2244</v>
      </c>
      <c r="J6" s="164">
        <f>'Расширенная по остаткам по ОЗ'!J39</f>
        <v>4185.53</v>
      </c>
      <c r="K6" s="163">
        <f>'Расширенная по остаткам по ОЗ'!K39</f>
        <v>88071</v>
      </c>
      <c r="L6" s="164">
        <f>'Расширенная по остаткам по ОЗ'!L39</f>
        <v>11751.240739999999</v>
      </c>
      <c r="M6" s="163">
        <f>'Расширенная по остаткам по ОЗ'!M39</f>
        <v>93636</v>
      </c>
      <c r="N6" s="164">
        <f>'Расширенная по остаткам по ОЗ'!N39</f>
        <v>10165.235860000001</v>
      </c>
      <c r="O6" s="163">
        <f>'Расширенная по остаткам по ОЗ'!O39</f>
        <v>24959</v>
      </c>
      <c r="P6" s="164">
        <f>'Расширенная по остаткам по ОЗ'!P39</f>
        <v>3067.7120000000004</v>
      </c>
      <c r="Q6" s="163">
        <f>'Расширенная по остаткам по ОЗ'!Q39</f>
        <v>61946</v>
      </c>
      <c r="R6" s="164">
        <f>'Расширенная по остаткам по ОЗ'!R39</f>
        <v>7517.7268199999999</v>
      </c>
      <c r="S6" s="163">
        <f>'Расширенная по остаткам по ОЗ'!S39</f>
        <v>281383</v>
      </c>
      <c r="T6" s="164">
        <f>'Расширенная по остаткам по ОЗ'!T39</f>
        <v>21531.135140000006</v>
      </c>
      <c r="U6" s="163">
        <f>'Расширенная по остаткам по ОЗ'!U39</f>
        <v>71497</v>
      </c>
      <c r="V6" s="164">
        <f>'Расширенная по остаткам по ОЗ'!V39</f>
        <v>6241.7023429999999</v>
      </c>
      <c r="W6" s="163">
        <f>'Расширенная по остаткам по ОЗ'!W39</f>
        <v>1373906</v>
      </c>
      <c r="X6" s="164">
        <f>'Расширенная по остаткам по ОЗ'!X39</f>
        <v>21821.112789999999</v>
      </c>
      <c r="Y6" s="163">
        <f>'Расширенная по остаткам по ОЗ'!Y39</f>
        <v>3300</v>
      </c>
      <c r="Z6" s="164">
        <f>'Расширенная по остаткам по ОЗ'!Z39</f>
        <v>1650</v>
      </c>
      <c r="AA6" s="163">
        <f>'Расширенная по остаткам по ОЗ'!AA39</f>
        <v>56330</v>
      </c>
      <c r="AB6" s="164">
        <f>'Расширенная по остаткам по ОЗ'!AB39</f>
        <v>183.4965</v>
      </c>
      <c r="AC6" s="163">
        <f>'Расширенная по остаткам по ОЗ'!AC39</f>
        <v>102318</v>
      </c>
      <c r="AD6" s="164">
        <f>'Расширенная по остаткам по ОЗ'!AD39</f>
        <v>678.52341999999999</v>
      </c>
      <c r="AE6" s="163">
        <f>'Расширенная по остаткам по ОЗ'!AE39</f>
        <v>311</v>
      </c>
      <c r="AF6" s="164">
        <f>'Расширенная по остаткам по ОЗ'!AF39</f>
        <v>123.30199999999999</v>
      </c>
      <c r="AG6" s="163">
        <f>'Расширенная по остаткам по ОЗ'!AG39</f>
        <v>38500</v>
      </c>
      <c r="AH6" s="164">
        <f>'Расширенная по остаткам по ОЗ'!AH39</f>
        <v>45.661249999999995</v>
      </c>
      <c r="AI6" s="120">
        <v>171249.8</v>
      </c>
      <c r="AJ6" s="65"/>
    </row>
    <row r="7" spans="2:38" ht="28.5" x14ac:dyDescent="0.25">
      <c r="B7" s="162" t="s">
        <v>63</v>
      </c>
      <c r="C7" s="163">
        <f>'Расширенная по остаткам по ОЗ'!C55</f>
        <v>245761</v>
      </c>
      <c r="D7" s="164">
        <f>'Расширенная по остаткам по ОЗ'!D55</f>
        <v>853.1</v>
      </c>
      <c r="E7" s="163">
        <f>'Расширенная по остаткам по ОЗ'!E55</f>
        <v>5123.875</v>
      </c>
      <c r="F7" s="164">
        <f>'Расширенная по остаткам по ОЗ'!F55</f>
        <v>1343.7</v>
      </c>
      <c r="G7" s="163">
        <f>'Расширенная по остаткам по ОЗ'!G55</f>
        <v>49236</v>
      </c>
      <c r="H7" s="164">
        <f>'Расширенная по остаткам по ОЗ'!H55</f>
        <v>18255.599999999995</v>
      </c>
      <c r="I7" s="163">
        <f>'Расширенная по остаткам по ОЗ'!I55</f>
        <v>3247</v>
      </c>
      <c r="J7" s="164">
        <f>'Расширенная по остаткам по ОЗ'!J55</f>
        <v>1742.4999999999998</v>
      </c>
      <c r="K7" s="163">
        <f>'Расширенная по остаткам по ОЗ'!K55</f>
        <v>27515</v>
      </c>
      <c r="L7" s="164">
        <f>'Расширенная по остаткам по ОЗ'!L55</f>
        <v>3568.2</v>
      </c>
      <c r="M7" s="163">
        <f>'Расширенная по остаткам по ОЗ'!M55</f>
        <v>36656</v>
      </c>
      <c r="N7" s="164">
        <f>'Расширенная по остаткам по ОЗ'!N55</f>
        <v>939.8</v>
      </c>
      <c r="O7" s="163">
        <f>'Расширенная по остаткам по ОЗ'!O55</f>
        <v>27469</v>
      </c>
      <c r="P7" s="164">
        <f>'Расширенная по остаткам по ОЗ'!P55</f>
        <v>6199.4</v>
      </c>
      <c r="Q7" s="163">
        <f>'Расширенная по остаткам по ОЗ'!Q55</f>
        <v>5244</v>
      </c>
      <c r="R7" s="164">
        <f>'Расширенная по остаткам по ОЗ'!R55</f>
        <v>183</v>
      </c>
      <c r="S7" s="163">
        <f>'Расширенная по остаткам по ОЗ'!S55</f>
        <v>173498</v>
      </c>
      <c r="T7" s="164">
        <f>'Расширенная по остаткам по ОЗ'!T55</f>
        <v>3899.5000000000005</v>
      </c>
      <c r="U7" s="163">
        <f>'Расширенная по остаткам по ОЗ'!U55</f>
        <v>6240</v>
      </c>
      <c r="V7" s="164">
        <f>'Расширенная по остаткам по ОЗ'!V55</f>
        <v>1175.6999999999998</v>
      </c>
      <c r="W7" s="163">
        <f>'Расширенная по остаткам по ОЗ'!W55</f>
        <v>389140</v>
      </c>
      <c r="X7" s="164">
        <f>'Расширенная по остаткам по ОЗ'!X55</f>
        <v>5308.2</v>
      </c>
      <c r="Y7" s="163">
        <f>'Расширенная по остаткам по ОЗ'!Y55</f>
        <v>53</v>
      </c>
      <c r="Z7" s="164">
        <f>'Расширенная по остаткам по ОЗ'!Z55</f>
        <v>221.3</v>
      </c>
      <c r="AA7" s="163">
        <f>'Расширенная по остаткам по ОЗ'!AA55</f>
        <v>39</v>
      </c>
      <c r="AB7" s="164">
        <f>'Расширенная по остаткам по ОЗ'!AB55</f>
        <v>39</v>
      </c>
      <c r="AC7" s="163">
        <f>'Расширенная по остаткам по ОЗ'!AC55</f>
        <v>62456</v>
      </c>
      <c r="AD7" s="164">
        <f>'Расширенная по остаткам по ОЗ'!AD55</f>
        <v>1213.7</v>
      </c>
      <c r="AE7" s="163">
        <f>'Расширенная по остаткам по ОЗ'!AE55</f>
        <v>124</v>
      </c>
      <c r="AF7" s="164">
        <f>'Расширенная по остаткам по ОЗ'!AF55</f>
        <v>547.5</v>
      </c>
      <c r="AG7" s="163">
        <f>'Расширенная по остаткам по ОЗ'!AG55</f>
        <v>0</v>
      </c>
      <c r="AH7" s="164">
        <f>'Расширенная по остаткам по ОЗ'!AH55</f>
        <v>0</v>
      </c>
      <c r="AI7" s="120">
        <v>54166.5</v>
      </c>
    </row>
    <row r="8" spans="2:38" ht="28.5" x14ac:dyDescent="0.25">
      <c r="B8" s="162" t="s">
        <v>64</v>
      </c>
      <c r="C8" s="163">
        <f>'Расширенная по остаткам по ОЗ'!C73</f>
        <v>406623</v>
      </c>
      <c r="D8" s="164">
        <f>'Расширенная по остаткам по ОЗ'!D73</f>
        <v>2091.5400000000004</v>
      </c>
      <c r="E8" s="163">
        <f>'Расширенная по остаткам по ОЗ'!E73</f>
        <v>12723.8</v>
      </c>
      <c r="F8" s="164">
        <f>'Расширенная по остаткам по ОЗ'!F73</f>
        <v>2645.34</v>
      </c>
      <c r="G8" s="163">
        <f>'Расширенная по остаткам по ОЗ'!G73</f>
        <v>76158</v>
      </c>
      <c r="H8" s="164">
        <f>'Расширенная по остаткам по ОЗ'!H73</f>
        <v>45828.39</v>
      </c>
      <c r="I8" s="163">
        <f>'Расширенная по остаткам по ОЗ'!I73</f>
        <v>5554</v>
      </c>
      <c r="J8" s="164">
        <f>'Расширенная по остаткам по ОЗ'!J73</f>
        <v>9067.5</v>
      </c>
      <c r="K8" s="163">
        <f>'Расширенная по остаткам по ОЗ'!K73</f>
        <v>24872</v>
      </c>
      <c r="L8" s="164">
        <f>'Расширенная по остаткам по ОЗ'!L73</f>
        <v>4140.8999999999996</v>
      </c>
      <c r="M8" s="163">
        <f>'Расширенная по остаткам по ОЗ'!M73</f>
        <v>98096</v>
      </c>
      <c r="N8" s="164">
        <f>'Расширенная по остаткам по ОЗ'!N73</f>
        <v>4504.21</v>
      </c>
      <c r="O8" s="163">
        <f>'Расширенная по остаткам по ОЗ'!O73</f>
        <v>930</v>
      </c>
      <c r="P8" s="164">
        <f>'Расширенная по остаткам по ОЗ'!P73</f>
        <v>119.3</v>
      </c>
      <c r="Q8" s="163">
        <f>'Расширенная по остаткам по ОЗ'!Q73</f>
        <v>1415</v>
      </c>
      <c r="R8" s="164">
        <f>'Расширенная по остаткам по ОЗ'!R73</f>
        <v>111.9</v>
      </c>
      <c r="S8" s="163">
        <f>'Расширенная по остаткам по ОЗ'!S73</f>
        <v>84460</v>
      </c>
      <c r="T8" s="164">
        <f>'Расширенная по остаткам по ОЗ'!T73</f>
        <v>1362.9200000000003</v>
      </c>
      <c r="U8" s="163">
        <f>'Расширенная по остаткам по ОЗ'!U73</f>
        <v>9520</v>
      </c>
      <c r="V8" s="164">
        <f>'Расширенная по остаткам по ОЗ'!V73</f>
        <v>2346.2999999999997</v>
      </c>
      <c r="W8" s="163">
        <f>'Расширенная по остаткам по ОЗ'!W73</f>
        <v>799637</v>
      </c>
      <c r="X8" s="164">
        <f>'Расширенная по остаткам по ОЗ'!X73</f>
        <v>10989.29</v>
      </c>
      <c r="Y8" s="163">
        <f>'Расширенная по остаткам по ОЗ'!Y73</f>
        <v>100</v>
      </c>
      <c r="Z8" s="164">
        <f>'Расширенная по остаткам по ОЗ'!Z73</f>
        <v>35</v>
      </c>
      <c r="AA8" s="163">
        <f>'Расширенная по остаткам по ОЗ'!AA73</f>
        <v>0</v>
      </c>
      <c r="AB8" s="164">
        <f>'Расширенная по остаткам по ОЗ'!AB73</f>
        <v>0</v>
      </c>
      <c r="AC8" s="163">
        <f>'Расширенная по остаткам по ОЗ'!AC73</f>
        <v>48473</v>
      </c>
      <c r="AD8" s="164">
        <f>'Расширенная по остаткам по ОЗ'!AD73</f>
        <v>264.7</v>
      </c>
      <c r="AE8" s="163">
        <f>'Расширенная по остаткам по ОЗ'!AE73</f>
        <v>461</v>
      </c>
      <c r="AF8" s="164">
        <f>'Расширенная по остаткам по ОЗ'!AF73</f>
        <v>185.60000000000002</v>
      </c>
      <c r="AG8" s="163">
        <f>'Расширенная по остаткам по ОЗ'!AG73</f>
        <v>0</v>
      </c>
      <c r="AH8" s="164">
        <f>'Расширенная по остаткам по ОЗ'!AH73</f>
        <v>0</v>
      </c>
      <c r="AI8" s="120">
        <f t="shared" ref="AI8:AI13" si="0">D8+F8+H8+J8+L8+N8+P8+R8+T8+V8+X8+Z8+AB8+AD8+AF8+AH8</f>
        <v>83692.89</v>
      </c>
      <c r="AL8" s="1" t="s">
        <v>110</v>
      </c>
    </row>
    <row r="9" spans="2:38" ht="42.75" x14ac:dyDescent="0.25">
      <c r="B9" s="162" t="s">
        <v>65</v>
      </c>
      <c r="C9" s="163">
        <f>'Расширенная по остаткам по ОЗ'!C101</f>
        <v>226887</v>
      </c>
      <c r="D9" s="164">
        <f>'Расширенная по остаткам по ОЗ'!D101</f>
        <v>629.68878000000007</v>
      </c>
      <c r="E9" s="163">
        <f>'Расширенная по остаткам по ОЗ'!E101</f>
        <v>47427</v>
      </c>
      <c r="F9" s="164">
        <f>'Расширенная по остаткам по ОЗ'!F101</f>
        <v>3108.4200700000001</v>
      </c>
      <c r="G9" s="163">
        <f>'Расширенная по остаткам по ОЗ'!G101</f>
        <v>63571</v>
      </c>
      <c r="H9" s="164">
        <f>'Расширенная по остаткам по ОЗ'!H101</f>
        <v>45990.084080000001</v>
      </c>
      <c r="I9" s="163">
        <f>'Расширенная по остаткам по ОЗ'!I101</f>
        <v>4604</v>
      </c>
      <c r="J9" s="164">
        <f>'Расширенная по остаткам по ОЗ'!J101</f>
        <v>8342.3590000000004</v>
      </c>
      <c r="K9" s="163">
        <f>'Расширенная по остаткам по ОЗ'!K101</f>
        <v>12193</v>
      </c>
      <c r="L9" s="164">
        <f>'Расширенная по остаткам по ОЗ'!L101</f>
        <v>2700.4511000000002</v>
      </c>
      <c r="M9" s="163">
        <f>'Расширенная по остаткам по ОЗ'!M101</f>
        <v>25394</v>
      </c>
      <c r="N9" s="164">
        <f>'Расширенная по остаткам по ОЗ'!N101</f>
        <v>1562.1430699999999</v>
      </c>
      <c r="O9" s="163">
        <f>'Расширенная по остаткам по ОЗ'!O101</f>
        <v>10826</v>
      </c>
      <c r="P9" s="164">
        <f>'Расширенная по остаткам по ОЗ'!P101</f>
        <v>2452.0503999999996</v>
      </c>
      <c r="Q9" s="163">
        <f>'Расширенная по остаткам по ОЗ'!Q101</f>
        <v>18842</v>
      </c>
      <c r="R9" s="164">
        <f>'Расширенная по остаткам по ОЗ'!R101</f>
        <v>1853.76206</v>
      </c>
      <c r="S9" s="163">
        <f>'Расширенная по остаткам по ОЗ'!S101</f>
        <v>84084</v>
      </c>
      <c r="T9" s="164">
        <f>'Расширенная по остаткам по ОЗ'!T101</f>
        <v>2180.9032999999999</v>
      </c>
      <c r="U9" s="163">
        <f>'Расширенная по остаткам по ОЗ'!U101</f>
        <v>14161</v>
      </c>
      <c r="V9" s="164">
        <f>'Расширенная по остаткам по ОЗ'!V101</f>
        <v>3779.2342399999998</v>
      </c>
      <c r="W9" s="163">
        <f>'Расширенная по остаткам по ОЗ'!W101</f>
        <v>401890</v>
      </c>
      <c r="X9" s="164">
        <f>'Расширенная по остаткам по ОЗ'!X101</f>
        <v>5974.7549999999974</v>
      </c>
      <c r="Y9" s="163">
        <f>'Расширенная по остаткам по ОЗ'!Y101</f>
        <v>1605</v>
      </c>
      <c r="Z9" s="164">
        <f>'Расширенная по остаткам по ОЗ'!Z101</f>
        <v>1790</v>
      </c>
      <c r="AA9" s="163">
        <f>'Расширенная по остаткам по ОЗ'!AA101</f>
        <v>1000</v>
      </c>
      <c r="AB9" s="164">
        <f>'Расширенная по остаткам по ОЗ'!AB101</f>
        <v>27.527999999999999</v>
      </c>
      <c r="AC9" s="163">
        <f>'Расширенная по остаткам по ОЗ'!AC101</f>
        <v>34442</v>
      </c>
      <c r="AD9" s="164">
        <f>'Расширенная по остаткам по ОЗ'!AD101</f>
        <v>2296.0329999999999</v>
      </c>
      <c r="AE9" s="163">
        <f>'Расширенная по остаткам по ОЗ'!AE101</f>
        <v>352</v>
      </c>
      <c r="AF9" s="164">
        <f>'Расширенная по остаткам по ОЗ'!AF101</f>
        <v>248.5</v>
      </c>
      <c r="AG9" s="163">
        <f>'Расширенная по остаткам по ОЗ'!AG101</f>
        <v>0</v>
      </c>
      <c r="AH9" s="164">
        <f>'Расширенная по остаткам по ОЗ'!AH101</f>
        <v>0</v>
      </c>
      <c r="AI9" s="120">
        <f t="shared" si="0"/>
        <v>82935.912100000001</v>
      </c>
    </row>
    <row r="10" spans="2:38" ht="28.5" x14ac:dyDescent="0.25">
      <c r="B10" s="162" t="s">
        <v>60</v>
      </c>
      <c r="C10" s="163">
        <f>'Расширенная по остаткам по ОЗ'!C114</f>
        <v>237394</v>
      </c>
      <c r="D10" s="164">
        <f>'Расширенная по остаткам по ОЗ'!D114</f>
        <v>1319.68</v>
      </c>
      <c r="E10" s="163">
        <f>'Расширенная по остаткам по ОЗ'!E114</f>
        <v>13271</v>
      </c>
      <c r="F10" s="164">
        <f>'Расширенная по остаткам по ОЗ'!F114</f>
        <v>974.69500000000005</v>
      </c>
      <c r="G10" s="163">
        <f>'Расширенная по остаткам по ОЗ'!G114</f>
        <v>31706</v>
      </c>
      <c r="H10" s="164">
        <f>'Расширенная по остаткам по ОЗ'!H114</f>
        <v>14965.567000000001</v>
      </c>
      <c r="I10" s="163">
        <f>'Расширенная по остаткам по ОЗ'!I114</f>
        <v>4925</v>
      </c>
      <c r="J10" s="164">
        <f>'Расширенная по остаткам по ОЗ'!J114</f>
        <v>6086.4100000000008</v>
      </c>
      <c r="K10" s="163">
        <f>'Расширенная по остаткам по ОЗ'!K114</f>
        <v>10099</v>
      </c>
      <c r="L10" s="164">
        <f>'Расширенная по остаткам по ОЗ'!L114</f>
        <v>2151.6999999999998</v>
      </c>
      <c r="M10" s="163">
        <f>'Расширенная по остаткам по ОЗ'!M114</f>
        <v>7911</v>
      </c>
      <c r="N10" s="164">
        <f>'Расширенная по остаткам по ОЗ'!N114</f>
        <v>602.71300000000008</v>
      </c>
      <c r="O10" s="163">
        <f>'Расширенная по остаткам по ОЗ'!O114</f>
        <v>3808</v>
      </c>
      <c r="P10" s="164">
        <f>'Расширенная по остаткам по ОЗ'!P114</f>
        <v>1061.7</v>
      </c>
      <c r="Q10" s="163">
        <f>'Расширенная по остаткам по ОЗ'!Q114</f>
        <v>20795</v>
      </c>
      <c r="R10" s="164">
        <f>'Расширенная по остаткам по ОЗ'!R114</f>
        <v>1028.48</v>
      </c>
      <c r="S10" s="163">
        <f>'Расширенная по остаткам по ОЗ'!S114</f>
        <v>50241</v>
      </c>
      <c r="T10" s="164">
        <f>'Расширенная по остаткам по ОЗ'!T114</f>
        <v>102.25700000000002</v>
      </c>
      <c r="U10" s="163">
        <f>'Расширенная по остаткам по ОЗ'!U114</f>
        <v>4329</v>
      </c>
      <c r="V10" s="164">
        <f>'Расширенная по остаткам по ОЗ'!V114</f>
        <v>1155.954</v>
      </c>
      <c r="W10" s="163">
        <f>'Расширенная по остаткам по ОЗ'!W114</f>
        <v>368626</v>
      </c>
      <c r="X10" s="164">
        <f>'Расширенная по остаткам по ОЗ'!X114</f>
        <v>4260.4000000000005</v>
      </c>
      <c r="Y10" s="163">
        <f>'Расширенная по остаткам по ОЗ'!Y114</f>
        <v>0</v>
      </c>
      <c r="Z10" s="164">
        <f>'Расширенная по остаткам по ОЗ'!Z114</f>
        <v>0</v>
      </c>
      <c r="AA10" s="163">
        <f>'Расширенная по остаткам по ОЗ'!AA114</f>
        <v>0</v>
      </c>
      <c r="AB10" s="164">
        <f>'Расширенная по остаткам по ОЗ'!AB114</f>
        <v>0</v>
      </c>
      <c r="AC10" s="163">
        <f>'Расширенная по остаткам по ОЗ'!AC114</f>
        <v>36190</v>
      </c>
      <c r="AD10" s="164">
        <f>'Расширенная по остаткам по ОЗ'!AD114</f>
        <v>92.8</v>
      </c>
      <c r="AE10" s="163">
        <f>'Расширенная по остаткам по ОЗ'!AE114</f>
        <v>308</v>
      </c>
      <c r="AF10" s="164">
        <f>'Расширенная по остаткам по ОЗ'!AF114</f>
        <v>225</v>
      </c>
      <c r="AG10" s="163">
        <f>'Расширенная по остаткам по ОЗ'!AG114</f>
        <v>73.400000000000006</v>
      </c>
      <c r="AH10" s="164">
        <f>'Расширенная по остаткам по ОЗ'!AH114</f>
        <v>308</v>
      </c>
      <c r="AI10" s="120">
        <f>D10+F10+H10+J10+L10+N10+P10+R10+T10+V10+X10+Z10+AB10+AD10+AF10</f>
        <v>34027.356000000007</v>
      </c>
    </row>
    <row r="11" spans="2:38" ht="42.75" x14ac:dyDescent="0.25">
      <c r="B11" s="162" t="s">
        <v>66</v>
      </c>
      <c r="C11" s="163">
        <f>'Расширенная по остаткам по ОЗ'!C127</f>
        <v>180788</v>
      </c>
      <c r="D11" s="164">
        <f>'Расширенная по остаткам по ОЗ'!D127</f>
        <v>1933.5</v>
      </c>
      <c r="E11" s="163">
        <f>'Расширенная по остаткам по ОЗ'!E127</f>
        <v>6006</v>
      </c>
      <c r="F11" s="164">
        <f>'Расширенная по остаткам по ОЗ'!F127</f>
        <v>1849.6000000000001</v>
      </c>
      <c r="G11" s="163">
        <f>'Расширенная по остаткам по ОЗ'!G127</f>
        <v>38143</v>
      </c>
      <c r="H11" s="164">
        <f>'Расширенная по остаткам по ОЗ'!H127</f>
        <v>9060.4</v>
      </c>
      <c r="I11" s="163">
        <f>'Расширенная по остаткам по ОЗ'!I127</f>
        <v>6175</v>
      </c>
      <c r="J11" s="164">
        <f>'Расширенная по остаткам по ОЗ'!J127</f>
        <v>5916.3</v>
      </c>
      <c r="K11" s="163">
        <f>'Расширенная по остаткам по ОЗ'!K127</f>
        <v>15998</v>
      </c>
      <c r="L11" s="164">
        <f>'Расширенная по остаткам по ОЗ'!L127</f>
        <v>967.10000000000014</v>
      </c>
      <c r="M11" s="163">
        <f>'Расширенная по остаткам по ОЗ'!M127</f>
        <v>28831</v>
      </c>
      <c r="N11" s="164">
        <f>'Расширенная по остаткам по ОЗ'!N127</f>
        <v>1061</v>
      </c>
      <c r="O11" s="163">
        <f>'Расширенная по остаткам по ОЗ'!O127</f>
        <v>29494</v>
      </c>
      <c r="P11" s="164">
        <f>'Расширенная по остаткам по ОЗ'!P127</f>
        <v>2110.6</v>
      </c>
      <c r="Q11" s="163">
        <f>'Расширенная по остаткам по ОЗ'!Q127</f>
        <v>8194</v>
      </c>
      <c r="R11" s="164">
        <f>'Расширенная по остаткам по ОЗ'!R127</f>
        <v>229.6</v>
      </c>
      <c r="S11" s="163">
        <f>'Расширенная по остаткам по ОЗ'!S127</f>
        <v>57167</v>
      </c>
      <c r="T11" s="164">
        <f>'Расширенная по остаткам по ОЗ'!T127</f>
        <v>9276.7999999999993</v>
      </c>
      <c r="U11" s="163">
        <f>'Расширенная по остаткам по ОЗ'!U127</f>
        <v>6285</v>
      </c>
      <c r="V11" s="164">
        <f>'Расширенная по остаткам по ОЗ'!V127</f>
        <v>1132.6999999999998</v>
      </c>
      <c r="W11" s="163">
        <f>'Расширенная по остаткам по ОЗ'!W127</f>
        <v>692104</v>
      </c>
      <c r="X11" s="164">
        <f>'Расширенная по остаткам по ОЗ'!X127</f>
        <v>5072.1000000000004</v>
      </c>
      <c r="Y11" s="163">
        <f>'Расширенная по остаткам по ОЗ'!Y127</f>
        <v>13</v>
      </c>
      <c r="Z11" s="164">
        <f>'Расширенная по остаткам по ОЗ'!Z127</f>
        <v>15.6</v>
      </c>
      <c r="AA11" s="163">
        <f>'Расширенная по остаткам по ОЗ'!AA127</f>
        <v>0</v>
      </c>
      <c r="AB11" s="164">
        <f>'Расширенная по остаткам по ОЗ'!AB127</f>
        <v>0</v>
      </c>
      <c r="AC11" s="163">
        <f>'Расширенная по остаткам по ОЗ'!AC127</f>
        <v>33764</v>
      </c>
      <c r="AD11" s="164">
        <f>'Расширенная по остаткам по ОЗ'!AD127</f>
        <v>148.10000000000002</v>
      </c>
      <c r="AE11" s="163">
        <f>'Расширенная по остаткам по ОЗ'!AE127</f>
        <v>529</v>
      </c>
      <c r="AF11" s="164">
        <f>'Расширенная по остаткам по ОЗ'!AF127</f>
        <v>264.20000000000005</v>
      </c>
      <c r="AG11" s="163">
        <f>'Расширенная по остаткам по ОЗ'!AG127</f>
        <v>501</v>
      </c>
      <c r="AH11" s="164">
        <f>'Расширенная по остаткам по ОЗ'!AH127</f>
        <v>19</v>
      </c>
      <c r="AI11" s="120">
        <f t="shared" si="0"/>
        <v>39056.599999999984</v>
      </c>
    </row>
    <row r="12" spans="2:38" ht="28.5" x14ac:dyDescent="0.25">
      <c r="B12" s="162" t="s">
        <v>68</v>
      </c>
      <c r="C12" s="163">
        <f>'Расширенная по остаткам по ОЗ'!C135</f>
        <v>286439</v>
      </c>
      <c r="D12" s="164">
        <f>'Расширенная по остаткам по ОЗ'!D135</f>
        <v>1778.3175999999999</v>
      </c>
      <c r="E12" s="163">
        <f>'Расширенная по остаткам по ОЗ'!E135</f>
        <v>43323.03</v>
      </c>
      <c r="F12" s="164">
        <f>'Расширенная по остаткам по ОЗ'!F135</f>
        <v>1021.6171931</v>
      </c>
      <c r="G12" s="163">
        <f>'Расширенная по остаткам по ОЗ'!G135</f>
        <v>55868</v>
      </c>
      <c r="H12" s="164">
        <f>'Расширенная по остаткам по ОЗ'!H135</f>
        <v>31050.140525000003</v>
      </c>
      <c r="I12" s="163">
        <f>'Расширенная по остаткам по ОЗ'!I135</f>
        <v>1883</v>
      </c>
      <c r="J12" s="164">
        <f>'Расширенная по остаткам по ОЗ'!J135</f>
        <v>2633.21</v>
      </c>
      <c r="K12" s="163">
        <f>'Расширенная по остаткам по ОЗ'!K135</f>
        <v>33818</v>
      </c>
      <c r="L12" s="164">
        <f>'Расширенная по остаткам по ОЗ'!L135</f>
        <v>3540.3496902000002</v>
      </c>
      <c r="M12" s="163">
        <f>'Расширенная по остаткам по ОЗ'!M135</f>
        <v>34044</v>
      </c>
      <c r="N12" s="164">
        <f>'Расширенная по остаткам по ОЗ'!N135</f>
        <v>2498.2924170000001</v>
      </c>
      <c r="O12" s="163">
        <f>'Расширенная по остаткам по ОЗ'!O135</f>
        <v>16961</v>
      </c>
      <c r="P12" s="164">
        <f>'Расширенная по остаткам по ОЗ'!P135</f>
        <v>3428.7747789000005</v>
      </c>
      <c r="Q12" s="163">
        <f>'Расширенная по остаткам по ОЗ'!Q135</f>
        <v>9657</v>
      </c>
      <c r="R12" s="164">
        <f>'Расширенная по остаткам по ОЗ'!R135</f>
        <v>699.80000000000007</v>
      </c>
      <c r="S12" s="163">
        <f>'Расширенная по остаткам по ОЗ'!S135</f>
        <v>100325</v>
      </c>
      <c r="T12" s="164">
        <f>'Расширенная по остаткам по ОЗ'!T135</f>
        <v>1569.8242919999998</v>
      </c>
      <c r="U12" s="163">
        <f>'Расширенная по остаткам по ОЗ'!U135</f>
        <v>8730</v>
      </c>
      <c r="V12" s="164">
        <f>'Расширенная по остаткам по ОЗ'!V135</f>
        <v>1933.9914739999999</v>
      </c>
      <c r="W12" s="163">
        <f>'Расширенная по остаткам по ОЗ'!W135</f>
        <v>198433</v>
      </c>
      <c r="X12" s="164">
        <f>'Расширенная по остаткам по ОЗ'!X135</f>
        <v>2461.9676749999999</v>
      </c>
      <c r="Y12" s="163">
        <f>'Расширенная по остаткам по ОЗ'!Y135</f>
        <v>0</v>
      </c>
      <c r="Z12" s="164">
        <f>'Расширенная по остаткам по ОЗ'!Z135</f>
        <v>0</v>
      </c>
      <c r="AA12" s="163">
        <f>'Расширенная по остаткам по ОЗ'!AA135</f>
        <v>0</v>
      </c>
      <c r="AB12" s="164">
        <f>'Расширенная по остаткам по ОЗ'!AB135</f>
        <v>0</v>
      </c>
      <c r="AC12" s="163">
        <f>'Расширенная по остаткам по ОЗ'!AC135</f>
        <v>43253</v>
      </c>
      <c r="AD12" s="164">
        <f>'Расширенная по остаткам по ОЗ'!AD135</f>
        <v>187.56035</v>
      </c>
      <c r="AE12" s="163">
        <f>'Расширенная по остаткам по ОЗ'!AE135</f>
        <v>328</v>
      </c>
      <c r="AF12" s="164">
        <f>'Расширенная по остаткам по ОЗ'!AF135</f>
        <v>172.45800000000003</v>
      </c>
      <c r="AG12" s="163">
        <f>'Расширенная по остаткам по ОЗ'!AG135</f>
        <v>0</v>
      </c>
      <c r="AH12" s="164">
        <f>'Расширенная по остаткам по ОЗ'!AH135</f>
        <v>0</v>
      </c>
      <c r="AI12" s="120">
        <f t="shared" si="0"/>
        <v>52976.303995199996</v>
      </c>
    </row>
    <row r="13" spans="2:38" ht="28.5" x14ac:dyDescent="0.25">
      <c r="B13" s="162" t="s">
        <v>67</v>
      </c>
      <c r="C13" s="163">
        <f>'Расширенная по остаткам по ОЗ'!C144</f>
        <v>191150</v>
      </c>
      <c r="D13" s="164">
        <f>'Расширенная по остаткам по ОЗ'!D144</f>
        <v>2476.8999999999996</v>
      </c>
      <c r="E13" s="163">
        <f>'Расширенная по остаткам по ОЗ'!E144</f>
        <v>3811</v>
      </c>
      <c r="F13" s="164">
        <f>'Расширенная по остаткам по ОЗ'!F144</f>
        <v>572.59999999999991</v>
      </c>
      <c r="G13" s="163">
        <f>'Расширенная по остаткам по ОЗ'!G144</f>
        <v>16688</v>
      </c>
      <c r="H13" s="164">
        <f>'Расширенная по остаткам по ОЗ'!H144</f>
        <v>5446.6999999999989</v>
      </c>
      <c r="I13" s="163">
        <f>'Расширенная по остаткам по ОЗ'!I144</f>
        <v>1617</v>
      </c>
      <c r="J13" s="164">
        <f>'Расширенная по остаткам по ОЗ'!J144</f>
        <v>1425.1</v>
      </c>
      <c r="K13" s="163">
        <f>'Расширенная по остаткам по ОЗ'!K144</f>
        <v>11956</v>
      </c>
      <c r="L13" s="164">
        <f>'Расширенная по остаткам по ОЗ'!L144</f>
        <v>1519.6</v>
      </c>
      <c r="M13" s="163">
        <f>'Расширенная по остаткам по ОЗ'!M144</f>
        <v>6255</v>
      </c>
      <c r="N13" s="164">
        <f>'Расширенная по остаткам по ОЗ'!N144</f>
        <v>611.30000000000007</v>
      </c>
      <c r="O13" s="163">
        <f>'Расширенная по остаткам по ОЗ'!O144</f>
        <v>2912</v>
      </c>
      <c r="P13" s="164">
        <f>'Расширенная по остаткам по ОЗ'!P144</f>
        <v>791.4</v>
      </c>
      <c r="Q13" s="163">
        <f>'Расширенная по остаткам по ОЗ'!Q144</f>
        <v>12129</v>
      </c>
      <c r="R13" s="164">
        <f>'Расширенная по остаткам по ОЗ'!R144</f>
        <v>596.4</v>
      </c>
      <c r="S13" s="163">
        <f>'Расширенная по остаткам по ОЗ'!S144</f>
        <v>44445</v>
      </c>
      <c r="T13" s="164">
        <f>'Расширенная по остаткам по ОЗ'!T144</f>
        <v>697.1</v>
      </c>
      <c r="U13" s="163">
        <f>'Расширенная по остаткам по ОЗ'!U144</f>
        <v>5571</v>
      </c>
      <c r="V13" s="164">
        <f>'Расширенная по остаткам по ОЗ'!V144</f>
        <v>1373.0400000000002</v>
      </c>
      <c r="W13" s="163">
        <f>'Расширенная по остаткам по ОЗ'!W144</f>
        <v>162776</v>
      </c>
      <c r="X13" s="164">
        <f>'Расширенная по остаткам по ОЗ'!X144</f>
        <v>2341.3000000000002</v>
      </c>
      <c r="Y13" s="163">
        <f>'Расширенная по остаткам по ОЗ'!Y144</f>
        <v>37</v>
      </c>
      <c r="Z13" s="164">
        <f>'Расширенная по остаткам по ОЗ'!Z144</f>
        <v>14.4</v>
      </c>
      <c r="AA13" s="163">
        <f>'Расширенная по остаткам по ОЗ'!AA144</f>
        <v>500</v>
      </c>
      <c r="AB13" s="164">
        <f>'Расширенная по остаткам по ОЗ'!AB144</f>
        <v>25.4</v>
      </c>
      <c r="AC13" s="163">
        <f>'Расширенная по остаткам по ОЗ'!AC144</f>
        <v>18204</v>
      </c>
      <c r="AD13" s="164">
        <f>'Расширенная по остаткам по ОЗ'!AD144</f>
        <v>59.199999999999996</v>
      </c>
      <c r="AE13" s="163">
        <f>'Расширенная по остаткам по ОЗ'!AE144</f>
        <v>166</v>
      </c>
      <c r="AF13" s="164">
        <f>'Расширенная по остаткам по ОЗ'!AF144</f>
        <v>84.42</v>
      </c>
      <c r="AG13" s="163">
        <f>'Расширенная по остаткам по ОЗ'!AG144</f>
        <v>0</v>
      </c>
      <c r="AH13" s="164">
        <f>'Расширенная по остаткам по ОЗ'!AH144</f>
        <v>0</v>
      </c>
      <c r="AI13" s="120">
        <f t="shared" si="0"/>
        <v>18034.86</v>
      </c>
    </row>
    <row r="14" spans="2:38" ht="28.5" x14ac:dyDescent="0.25">
      <c r="B14" s="162" t="s">
        <v>61</v>
      </c>
      <c r="C14" s="160">
        <f t="shared" ref="C14:M14" si="1">C13+C12+C11+C10+C9+C8+C7+C6</f>
        <v>2961605</v>
      </c>
      <c r="D14" s="165">
        <f t="shared" si="1"/>
        <v>20578.137780000005</v>
      </c>
      <c r="E14" s="160">
        <f t="shared" si="1"/>
        <v>150437.467</v>
      </c>
      <c r="F14" s="165">
        <f t="shared" si="1"/>
        <v>18955.306001100002</v>
      </c>
      <c r="G14" s="160">
        <f t="shared" si="1"/>
        <v>449641</v>
      </c>
      <c r="H14" s="165">
        <f t="shared" si="1"/>
        <v>235632.64949500002</v>
      </c>
      <c r="I14" s="160">
        <f t="shared" si="1"/>
        <v>30249</v>
      </c>
      <c r="J14" s="165">
        <f t="shared" si="1"/>
        <v>39398.909</v>
      </c>
      <c r="K14" s="160">
        <f t="shared" si="1"/>
        <v>224522</v>
      </c>
      <c r="L14" s="165">
        <f t="shared" si="1"/>
        <v>30339.541530199996</v>
      </c>
      <c r="M14" s="160">
        <f t="shared" si="1"/>
        <v>330823</v>
      </c>
      <c r="N14" s="165">
        <f t="shared" ref="N14:AI14" si="2">N13+N12+N11+N10+N9+N8+N7+N6</f>
        <v>21944.694347000001</v>
      </c>
      <c r="O14" s="160">
        <f t="shared" si="2"/>
        <v>117359</v>
      </c>
      <c r="P14" s="165">
        <f t="shared" si="2"/>
        <v>19230.9371789</v>
      </c>
      <c r="Q14" s="160">
        <f t="shared" si="2"/>
        <v>138222</v>
      </c>
      <c r="R14" s="165">
        <f t="shared" si="2"/>
        <v>12220.668879999999</v>
      </c>
      <c r="S14" s="160">
        <f t="shared" si="2"/>
        <v>875603</v>
      </c>
      <c r="T14" s="165">
        <f t="shared" si="2"/>
        <v>40620.439732000006</v>
      </c>
      <c r="U14" s="160">
        <f t="shared" si="2"/>
        <v>126333</v>
      </c>
      <c r="V14" s="165">
        <f t="shared" si="2"/>
        <v>19138.622057</v>
      </c>
      <c r="W14" s="160">
        <f t="shared" si="2"/>
        <v>4386512</v>
      </c>
      <c r="X14" s="165">
        <f t="shared" si="2"/>
        <v>58229.125464999997</v>
      </c>
      <c r="Y14" s="160">
        <f t="shared" si="2"/>
        <v>5108</v>
      </c>
      <c r="Z14" s="165">
        <f t="shared" si="2"/>
        <v>3726.3</v>
      </c>
      <c r="AA14" s="160">
        <f t="shared" si="2"/>
        <v>57869</v>
      </c>
      <c r="AB14" s="165">
        <f t="shared" si="2"/>
        <v>275.42449999999997</v>
      </c>
      <c r="AC14" s="160">
        <f t="shared" si="2"/>
        <v>379100</v>
      </c>
      <c r="AD14" s="165">
        <f t="shared" si="2"/>
        <v>4940.6167700000005</v>
      </c>
      <c r="AE14" s="160">
        <f t="shared" si="2"/>
        <v>2579</v>
      </c>
      <c r="AF14" s="165">
        <f t="shared" si="2"/>
        <v>1850.98</v>
      </c>
      <c r="AG14" s="160">
        <f t="shared" si="2"/>
        <v>39074.400000000001</v>
      </c>
      <c r="AH14" s="165">
        <f t="shared" si="2"/>
        <v>372.66125</v>
      </c>
      <c r="AI14" s="166">
        <f t="shared" si="2"/>
        <v>536140.22209519998</v>
      </c>
      <c r="AK14" s="66"/>
    </row>
    <row r="16" spans="2:38" x14ac:dyDescent="0.25">
      <c r="AJ16" s="66"/>
    </row>
    <row r="17" spans="2:35" x14ac:dyDescent="0.25">
      <c r="B17" s="20" t="s">
        <v>104</v>
      </c>
      <c r="C17" s="168" t="s">
        <v>106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2:35" ht="21" customHeight="1" x14ac:dyDescent="0.25">
      <c r="B18" s="18"/>
      <c r="C18" s="168" t="s">
        <v>105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</row>
    <row r="19" spans="2:35" ht="18" customHeight="1" x14ac:dyDescent="0.25">
      <c r="B19" s="18"/>
      <c r="C19" s="168" t="s">
        <v>110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</row>
    <row r="20" spans="2:35" ht="21" customHeight="1" x14ac:dyDescent="0.25">
      <c r="C20" s="167" t="s">
        <v>107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2:35" x14ac:dyDescent="0.25">
      <c r="AE21" s="36" t="s">
        <v>110</v>
      </c>
    </row>
    <row r="24" spans="2:35" x14ac:dyDescent="0.25">
      <c r="R24" s="1" t="s">
        <v>110</v>
      </c>
    </row>
    <row r="25" spans="2:35" x14ac:dyDescent="0.25">
      <c r="G25" s="1" t="s">
        <v>110</v>
      </c>
      <c r="S25" s="1" t="s">
        <v>110</v>
      </c>
      <c r="U25" s="1" t="s">
        <v>110</v>
      </c>
    </row>
    <row r="27" spans="2:35" x14ac:dyDescent="0.25">
      <c r="F27" s="1" t="s">
        <v>110</v>
      </c>
    </row>
  </sheetData>
  <mergeCells count="24">
    <mergeCell ref="B1:AI1"/>
    <mergeCell ref="B3:B5"/>
    <mergeCell ref="AI3:AI5"/>
    <mergeCell ref="C4:D4"/>
    <mergeCell ref="E4:F4"/>
    <mergeCell ref="I4:J4"/>
    <mergeCell ref="M4:N4"/>
    <mergeCell ref="O4:P4"/>
    <mergeCell ref="G4:H4"/>
    <mergeCell ref="C3:AH3"/>
    <mergeCell ref="C20:V20"/>
    <mergeCell ref="C17:AI17"/>
    <mergeCell ref="C19:AI19"/>
    <mergeCell ref="C18:AI18"/>
    <mergeCell ref="S4:T4"/>
    <mergeCell ref="Q4:R4"/>
    <mergeCell ref="U4:V4"/>
    <mergeCell ref="W4:X4"/>
    <mergeCell ref="K4:L4"/>
    <mergeCell ref="Y4:Z4"/>
    <mergeCell ref="AA4:AB4"/>
    <mergeCell ref="AC4:AD4"/>
    <mergeCell ref="AE4:AF4"/>
    <mergeCell ref="AG4:AH4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1"/>
  <sheetViews>
    <sheetView tabSelected="1" workbookViewId="0">
      <pane xSplit="2" ySplit="5" topLeftCell="G126" activePane="bottomRight" state="frozen"/>
      <selection pane="topRight" activeCell="C1" sqref="C1"/>
      <selection pane="bottomLeft" activeCell="A6" sqref="A6"/>
      <selection pane="bottomRight" activeCell="AJ41" sqref="AJ41"/>
    </sheetView>
  </sheetViews>
  <sheetFormatPr defaultColWidth="8.85546875" defaultRowHeight="15" x14ac:dyDescent="0.25"/>
  <cols>
    <col min="1" max="1" width="3.28515625" style="36" customWidth="1"/>
    <col min="2" max="2" width="18.28515625" style="16" customWidth="1"/>
    <col min="3" max="3" width="10.7109375" style="17" customWidth="1"/>
    <col min="4" max="4" width="8.42578125" style="16" customWidth="1"/>
    <col min="5" max="5" width="8.42578125" style="17" customWidth="1"/>
    <col min="6" max="6" width="9" style="16" customWidth="1"/>
    <col min="7" max="7" width="8.85546875" style="16" customWidth="1"/>
    <col min="8" max="8" width="9.42578125" style="16" customWidth="1"/>
    <col min="9" max="9" width="8" style="17" customWidth="1"/>
    <col min="10" max="10" width="8.140625" style="16" customWidth="1"/>
    <col min="11" max="11" width="10" style="16" customWidth="1"/>
    <col min="12" max="12" width="7.85546875" style="16" customWidth="1"/>
    <col min="13" max="13" width="10.28515625" style="17" customWidth="1"/>
    <col min="14" max="14" width="7.7109375" style="16" customWidth="1"/>
    <col min="15" max="15" width="9.28515625" style="16" customWidth="1"/>
    <col min="16" max="16" width="8.5703125" style="16" customWidth="1"/>
    <col min="17" max="17" width="9" style="16" customWidth="1"/>
    <col min="18" max="18" width="8.140625" style="16" customWidth="1"/>
    <col min="19" max="19" width="9" style="16" customWidth="1"/>
    <col min="20" max="20" width="7.7109375" style="16" customWidth="1"/>
    <col min="21" max="21" width="8.7109375" style="16" customWidth="1"/>
    <col min="22" max="22" width="8.140625" style="16" customWidth="1"/>
    <col min="23" max="23" width="10.140625" style="16" customWidth="1"/>
    <col min="24" max="24" width="8.140625" style="16" customWidth="1"/>
    <col min="25" max="25" width="9.5703125" style="16" customWidth="1"/>
    <col min="26" max="26" width="8.42578125" style="16" customWidth="1"/>
    <col min="27" max="27" width="9.28515625" style="16" customWidth="1"/>
    <col min="28" max="28" width="6.42578125" style="16" customWidth="1"/>
    <col min="29" max="29" width="8.85546875" style="16" customWidth="1"/>
    <col min="30" max="31" width="6.42578125" style="16" customWidth="1"/>
    <col min="32" max="32" width="7.140625" style="16" customWidth="1"/>
    <col min="33" max="33" width="8.7109375" style="16" hidden="1" customWidth="1"/>
    <col min="34" max="34" width="11.28515625" style="16" hidden="1" customWidth="1"/>
    <col min="35" max="35" width="11.42578125" style="11" customWidth="1"/>
    <col min="36" max="36" width="11.140625" style="1" customWidth="1"/>
    <col min="37" max="16384" width="8.85546875" style="1"/>
  </cols>
  <sheetData>
    <row r="1" spans="1:37" ht="13.9" customHeight="1" x14ac:dyDescent="0.25">
      <c r="A1" s="36" t="s">
        <v>127</v>
      </c>
      <c r="B1" s="194" t="s">
        <v>181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</row>
    <row r="2" spans="1:37" x14ac:dyDescent="0.25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</row>
    <row r="3" spans="1:37" ht="13.9" customHeight="1" x14ac:dyDescent="0.25">
      <c r="B3" s="198" t="s">
        <v>1</v>
      </c>
      <c r="C3" s="184" t="s">
        <v>69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96" t="s">
        <v>4</v>
      </c>
    </row>
    <row r="4" spans="1:37" ht="41.45" customHeight="1" x14ac:dyDescent="0.25">
      <c r="B4" s="198"/>
      <c r="C4" s="193" t="s">
        <v>2</v>
      </c>
      <c r="D4" s="193"/>
      <c r="E4" s="193" t="s">
        <v>72</v>
      </c>
      <c r="F4" s="193"/>
      <c r="G4" s="193" t="s">
        <v>94</v>
      </c>
      <c r="H4" s="193"/>
      <c r="I4" s="193" t="s">
        <v>95</v>
      </c>
      <c r="J4" s="193"/>
      <c r="K4" s="193" t="s">
        <v>111</v>
      </c>
      <c r="L4" s="193"/>
      <c r="M4" s="193" t="s">
        <v>99</v>
      </c>
      <c r="N4" s="193"/>
      <c r="O4" s="193" t="s">
        <v>100</v>
      </c>
      <c r="P4" s="193"/>
      <c r="Q4" s="191" t="s">
        <v>101</v>
      </c>
      <c r="R4" s="192"/>
      <c r="S4" s="191" t="s">
        <v>96</v>
      </c>
      <c r="T4" s="192"/>
      <c r="U4" s="199" t="s">
        <v>164</v>
      </c>
      <c r="V4" s="200"/>
      <c r="W4" s="191" t="s">
        <v>97</v>
      </c>
      <c r="X4" s="192"/>
      <c r="Y4" s="186" t="s">
        <v>161</v>
      </c>
      <c r="Z4" s="187"/>
      <c r="AA4" s="188" t="s">
        <v>162</v>
      </c>
      <c r="AB4" s="174"/>
      <c r="AC4" s="188" t="s">
        <v>157</v>
      </c>
      <c r="AD4" s="174"/>
      <c r="AE4" s="188" t="s">
        <v>158</v>
      </c>
      <c r="AF4" s="174"/>
      <c r="AG4" s="189" t="s">
        <v>159</v>
      </c>
      <c r="AH4" s="190"/>
      <c r="AI4" s="197"/>
    </row>
    <row r="5" spans="1:37" ht="25.5" x14ac:dyDescent="0.25">
      <c r="B5" s="198"/>
      <c r="C5" s="13" t="s">
        <v>3</v>
      </c>
      <c r="D5" s="12" t="s">
        <v>0</v>
      </c>
      <c r="E5" s="13" t="s">
        <v>3</v>
      </c>
      <c r="F5" s="12" t="s">
        <v>0</v>
      </c>
      <c r="G5" s="13" t="s">
        <v>3</v>
      </c>
      <c r="H5" s="12" t="s">
        <v>0</v>
      </c>
      <c r="I5" s="13" t="s">
        <v>3</v>
      </c>
      <c r="J5" s="12" t="s">
        <v>0</v>
      </c>
      <c r="K5" s="13" t="s">
        <v>3</v>
      </c>
      <c r="L5" s="12" t="s">
        <v>0</v>
      </c>
      <c r="M5" s="13" t="s">
        <v>3</v>
      </c>
      <c r="N5" s="12" t="s">
        <v>0</v>
      </c>
      <c r="O5" s="14" t="s">
        <v>3</v>
      </c>
      <c r="P5" s="14" t="s">
        <v>0</v>
      </c>
      <c r="Q5" s="14" t="s">
        <v>3</v>
      </c>
      <c r="R5" s="14" t="s">
        <v>0</v>
      </c>
      <c r="S5" s="13" t="s">
        <v>3</v>
      </c>
      <c r="T5" s="12" t="s">
        <v>0</v>
      </c>
      <c r="U5" s="13" t="s">
        <v>3</v>
      </c>
      <c r="V5" s="12" t="s">
        <v>0</v>
      </c>
      <c r="W5" s="13" t="s">
        <v>3</v>
      </c>
      <c r="X5" s="12" t="s">
        <v>0</v>
      </c>
      <c r="Y5" s="13" t="s">
        <v>3</v>
      </c>
      <c r="Z5" s="12" t="s">
        <v>0</v>
      </c>
      <c r="AA5" s="13" t="s">
        <v>3</v>
      </c>
      <c r="AB5" s="12" t="s">
        <v>0</v>
      </c>
      <c r="AC5" s="13" t="s">
        <v>3</v>
      </c>
      <c r="AD5" s="12" t="s">
        <v>0</v>
      </c>
      <c r="AE5" s="13" t="s">
        <v>3</v>
      </c>
      <c r="AF5" s="12" t="s">
        <v>0</v>
      </c>
      <c r="AG5" s="13" t="s">
        <v>3</v>
      </c>
      <c r="AH5" s="12" t="s">
        <v>0</v>
      </c>
      <c r="AI5" s="193"/>
    </row>
    <row r="6" spans="1:37" x14ac:dyDescent="0.25">
      <c r="B6" s="7" t="s">
        <v>21</v>
      </c>
      <c r="C6" s="125">
        <v>80050</v>
      </c>
      <c r="D6" s="126">
        <v>2026.0654999999999</v>
      </c>
      <c r="E6" s="125">
        <v>1091</v>
      </c>
      <c r="F6" s="126">
        <v>3581.7310000000002</v>
      </c>
      <c r="G6" s="127">
        <v>12028</v>
      </c>
      <c r="H6" s="126">
        <v>5467.0868399999999</v>
      </c>
      <c r="I6" s="125"/>
      <c r="J6" s="126"/>
      <c r="K6" s="126">
        <v>3270</v>
      </c>
      <c r="L6" s="126">
        <v>741.73400000000004</v>
      </c>
      <c r="M6" s="125">
        <v>0</v>
      </c>
      <c r="N6" s="126">
        <v>0</v>
      </c>
      <c r="O6" s="128">
        <v>0</v>
      </c>
      <c r="P6" s="126">
        <v>0</v>
      </c>
      <c r="Q6" s="126">
        <v>8950</v>
      </c>
      <c r="R6" s="126">
        <v>0</v>
      </c>
      <c r="S6" s="127">
        <v>39150</v>
      </c>
      <c r="T6" s="126">
        <v>4025.9985000000001</v>
      </c>
      <c r="U6" s="127">
        <v>4497</v>
      </c>
      <c r="V6" s="126">
        <v>0.54709299999999994</v>
      </c>
      <c r="W6" s="127">
        <v>116700</v>
      </c>
      <c r="X6" s="126">
        <v>3150.9</v>
      </c>
      <c r="Y6" s="129">
        <v>0</v>
      </c>
      <c r="Z6" s="130">
        <v>0</v>
      </c>
      <c r="AA6" s="129">
        <v>0</v>
      </c>
      <c r="AB6" s="130">
        <v>0</v>
      </c>
      <c r="AC6" s="129">
        <v>22500</v>
      </c>
      <c r="AD6" s="130">
        <v>199.76599999999999</v>
      </c>
      <c r="AE6" s="129">
        <v>67</v>
      </c>
      <c r="AF6" s="130">
        <v>11.39</v>
      </c>
      <c r="AG6" s="129">
        <v>0</v>
      </c>
      <c r="AH6" s="130">
        <v>0</v>
      </c>
      <c r="AI6" s="9">
        <f>D6+F6+H6+J6+L6+N6+P6+R6+T6+V6+X6+Z6+AB6+AD6+AF6</f>
        <v>19205.218933</v>
      </c>
      <c r="AJ6" s="66"/>
      <c r="AK6" s="66"/>
    </row>
    <row r="7" spans="1:37" x14ac:dyDescent="0.25">
      <c r="B7" s="7" t="s">
        <v>22</v>
      </c>
      <c r="C7" s="131">
        <v>86100</v>
      </c>
      <c r="D7" s="132">
        <v>279.24149999999997</v>
      </c>
      <c r="E7" s="131">
        <v>913.5</v>
      </c>
      <c r="F7" s="132">
        <v>155.68600000000001</v>
      </c>
      <c r="G7" s="133">
        <v>11080</v>
      </c>
      <c r="H7" s="132">
        <v>5201.1627099999996</v>
      </c>
      <c r="I7" s="131">
        <v>7</v>
      </c>
      <c r="J7" s="132">
        <v>27.5</v>
      </c>
      <c r="K7" s="134">
        <v>5260</v>
      </c>
      <c r="L7" s="134">
        <v>282.363</v>
      </c>
      <c r="M7" s="131">
        <v>21108</v>
      </c>
      <c r="N7" s="132">
        <v>1010.6275499999999</v>
      </c>
      <c r="O7" s="135">
        <v>2398</v>
      </c>
      <c r="P7" s="135">
        <v>237.40199999999999</v>
      </c>
      <c r="Q7" s="135">
        <v>8908</v>
      </c>
      <c r="R7" s="135">
        <v>1948.8922399999999</v>
      </c>
      <c r="S7" s="136">
        <v>2781</v>
      </c>
      <c r="T7" s="137">
        <v>399.54791999999998</v>
      </c>
      <c r="U7" s="136">
        <v>41826</v>
      </c>
      <c r="V7" s="137">
        <v>958.59811999999999</v>
      </c>
      <c r="W7" s="136">
        <v>0</v>
      </c>
      <c r="X7" s="138">
        <v>0</v>
      </c>
      <c r="Y7" s="138">
        <v>0</v>
      </c>
      <c r="Z7" s="138">
        <v>0</v>
      </c>
      <c r="AA7" s="138">
        <v>40050</v>
      </c>
      <c r="AB7" s="138">
        <v>92.515500000000003</v>
      </c>
      <c r="AC7" s="138">
        <v>0</v>
      </c>
      <c r="AD7" s="138">
        <v>0</v>
      </c>
      <c r="AE7" s="138">
        <v>0</v>
      </c>
      <c r="AF7" s="138">
        <v>0</v>
      </c>
      <c r="AG7" s="138"/>
      <c r="AH7" s="138"/>
      <c r="AI7" s="9">
        <f t="shared" ref="AI7:AI38" si="0">D7+F7+H7+J7+L7+N7+P7+R7+T7+V7+X7+Z7+AB7+AD7+AF7</f>
        <v>10593.536540000001</v>
      </c>
      <c r="AJ7" s="66"/>
      <c r="AK7" s="66"/>
    </row>
    <row r="8" spans="1:37" x14ac:dyDescent="0.25">
      <c r="B8" s="8" t="s">
        <v>23</v>
      </c>
      <c r="C8" s="139">
        <v>20450</v>
      </c>
      <c r="D8" s="140">
        <v>489.1</v>
      </c>
      <c r="E8" s="139">
        <v>288.27999999999997</v>
      </c>
      <c r="F8" s="140">
        <v>331.2</v>
      </c>
      <c r="G8" s="141">
        <v>720</v>
      </c>
      <c r="H8" s="140">
        <v>714.5</v>
      </c>
      <c r="I8" s="139">
        <v>4</v>
      </c>
      <c r="J8" s="140"/>
      <c r="K8" s="140">
        <v>1075</v>
      </c>
      <c r="L8" s="140">
        <v>243.8</v>
      </c>
      <c r="M8" s="139">
        <v>1550</v>
      </c>
      <c r="N8" s="140">
        <v>237.4</v>
      </c>
      <c r="O8" s="126">
        <v>810</v>
      </c>
      <c r="P8" s="126">
        <v>48.6</v>
      </c>
      <c r="Q8" s="126"/>
      <c r="R8" s="126"/>
      <c r="S8" s="127">
        <v>2300</v>
      </c>
      <c r="T8" s="126">
        <v>130.80000000000001</v>
      </c>
      <c r="U8" s="127">
        <v>140</v>
      </c>
      <c r="V8" s="126">
        <v>18.600000000000001</v>
      </c>
      <c r="W8" s="126">
        <v>8600</v>
      </c>
      <c r="X8" s="126">
        <v>134.6</v>
      </c>
      <c r="Y8" s="126"/>
      <c r="Z8" s="126"/>
      <c r="AA8" s="126"/>
      <c r="AB8" s="126"/>
      <c r="AC8" s="126">
        <v>100</v>
      </c>
      <c r="AD8" s="126">
        <v>0.9</v>
      </c>
      <c r="AE8" s="126"/>
      <c r="AF8" s="126"/>
      <c r="AG8" s="126"/>
      <c r="AH8" s="126"/>
      <c r="AI8" s="9">
        <f t="shared" si="0"/>
        <v>2349.5</v>
      </c>
      <c r="AJ8" s="66"/>
      <c r="AK8" s="66"/>
    </row>
    <row r="9" spans="1:37" x14ac:dyDescent="0.25">
      <c r="B9" s="7" t="s">
        <v>24</v>
      </c>
      <c r="C9" s="125">
        <v>20800</v>
      </c>
      <c r="D9" s="126">
        <v>43.822000000000003</v>
      </c>
      <c r="E9" s="125">
        <v>478.12</v>
      </c>
      <c r="F9" s="126">
        <v>372.78899999999999</v>
      </c>
      <c r="G9" s="127">
        <v>5253</v>
      </c>
      <c r="H9" s="126">
        <v>4213.5037000000002</v>
      </c>
      <c r="I9" s="125">
        <v>65</v>
      </c>
      <c r="J9" s="126">
        <v>110.825</v>
      </c>
      <c r="K9" s="126">
        <v>130</v>
      </c>
      <c r="L9" s="126">
        <v>17.55</v>
      </c>
      <c r="M9" s="125">
        <v>22</v>
      </c>
      <c r="N9" s="126">
        <v>0.97239999999999993</v>
      </c>
      <c r="O9" s="126">
        <v>15</v>
      </c>
      <c r="P9" s="126">
        <v>1.8</v>
      </c>
      <c r="Q9" s="126">
        <v>2172</v>
      </c>
      <c r="R9" s="126">
        <v>367.27</v>
      </c>
      <c r="S9" s="127">
        <v>15996</v>
      </c>
      <c r="T9" s="126">
        <v>71.555000000000007</v>
      </c>
      <c r="U9" s="127">
        <v>1934</v>
      </c>
      <c r="V9" s="126">
        <v>388.55041000000006</v>
      </c>
      <c r="W9" s="126">
        <v>29563</v>
      </c>
      <c r="X9" s="126">
        <v>242.512</v>
      </c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9">
        <f t="shared" si="0"/>
        <v>5831.1495100000002</v>
      </c>
      <c r="AJ9" s="66"/>
      <c r="AK9" s="66"/>
    </row>
    <row r="10" spans="1:37" x14ac:dyDescent="0.25">
      <c r="B10" s="7" t="s">
        <v>25</v>
      </c>
      <c r="C10" s="125">
        <v>25150</v>
      </c>
      <c r="D10" s="126">
        <v>202.4</v>
      </c>
      <c r="E10" s="125">
        <v>880</v>
      </c>
      <c r="F10" s="126">
        <v>81.599000000000004</v>
      </c>
      <c r="G10" s="127">
        <v>3360</v>
      </c>
      <c r="H10" s="126">
        <v>1883.2360000000001</v>
      </c>
      <c r="I10" s="125">
        <v>330</v>
      </c>
      <c r="J10" s="126">
        <v>277.5</v>
      </c>
      <c r="K10" s="126">
        <v>7300</v>
      </c>
      <c r="L10" s="126">
        <v>1090.625</v>
      </c>
      <c r="M10" s="125">
        <v>1990</v>
      </c>
      <c r="N10" s="126">
        <v>235.4</v>
      </c>
      <c r="O10" s="128"/>
      <c r="P10" s="126"/>
      <c r="Q10" s="126">
        <v>2000</v>
      </c>
      <c r="R10" s="126">
        <v>192.36</v>
      </c>
      <c r="S10" s="127">
        <v>27540</v>
      </c>
      <c r="T10" s="126">
        <v>2500.5</v>
      </c>
      <c r="U10" s="127">
        <v>1488</v>
      </c>
      <c r="V10" s="126">
        <v>242.68600000000001</v>
      </c>
      <c r="W10" s="126">
        <v>11600</v>
      </c>
      <c r="X10" s="126">
        <v>127.1</v>
      </c>
      <c r="Y10" s="126"/>
      <c r="Z10" s="126"/>
      <c r="AA10" s="126"/>
      <c r="AB10" s="126"/>
      <c r="AC10" s="126">
        <v>3200</v>
      </c>
      <c r="AD10" s="126">
        <v>35.5</v>
      </c>
      <c r="AE10" s="126">
        <v>22</v>
      </c>
      <c r="AF10" s="126">
        <v>17.600000000000001</v>
      </c>
      <c r="AG10" s="126"/>
      <c r="AH10" s="126"/>
      <c r="AI10" s="9">
        <f t="shared" si="0"/>
        <v>6886.5060000000012</v>
      </c>
      <c r="AJ10" s="66"/>
      <c r="AK10" s="66"/>
    </row>
    <row r="11" spans="1:37" x14ac:dyDescent="0.25">
      <c r="B11" s="7" t="s">
        <v>165</v>
      </c>
      <c r="C11" s="142">
        <v>51400</v>
      </c>
      <c r="D11" s="142">
        <v>372.21199999999999</v>
      </c>
      <c r="E11" s="142">
        <v>398</v>
      </c>
      <c r="F11" s="142">
        <v>174.46700000000001</v>
      </c>
      <c r="G11" s="142">
        <v>3074</v>
      </c>
      <c r="H11" s="142">
        <v>1160.0039999999999</v>
      </c>
      <c r="I11" s="142">
        <v>11</v>
      </c>
      <c r="J11" s="142">
        <v>15.4</v>
      </c>
      <c r="K11" s="142">
        <v>889</v>
      </c>
      <c r="L11" s="142">
        <v>224.61199999999999</v>
      </c>
      <c r="M11" s="142"/>
      <c r="N11" s="142"/>
      <c r="O11" s="142"/>
      <c r="P11" s="142"/>
      <c r="Q11" s="142">
        <v>9216</v>
      </c>
      <c r="R11" s="142">
        <v>1460.3520000000001</v>
      </c>
      <c r="S11" s="142">
        <v>8329</v>
      </c>
      <c r="T11" s="143">
        <v>1276.7929999999999</v>
      </c>
      <c r="U11" s="143">
        <v>1650</v>
      </c>
      <c r="V11" s="143">
        <v>295.72300000000001</v>
      </c>
      <c r="W11" s="135">
        <v>12800</v>
      </c>
      <c r="X11" s="135">
        <v>76.751000000000005</v>
      </c>
      <c r="Y11" s="135"/>
      <c r="Z11" s="135"/>
      <c r="AA11" s="135"/>
      <c r="AB11" s="135"/>
      <c r="AC11" s="135">
        <v>4300</v>
      </c>
      <c r="AD11" s="135">
        <v>10.31</v>
      </c>
      <c r="AE11" s="135">
        <v>11</v>
      </c>
      <c r="AF11" s="135">
        <v>5.4340000000000002</v>
      </c>
      <c r="AG11" s="135"/>
      <c r="AH11" s="135"/>
      <c r="AI11" s="9">
        <f t="shared" si="0"/>
        <v>5072.0580000000009</v>
      </c>
      <c r="AJ11" s="66"/>
      <c r="AK11" s="66"/>
    </row>
    <row r="12" spans="1:37" x14ac:dyDescent="0.25">
      <c r="B12" s="7" t="s">
        <v>26</v>
      </c>
      <c r="C12" s="142">
        <v>14800</v>
      </c>
      <c r="D12" s="142">
        <v>19.2</v>
      </c>
      <c r="E12" s="142">
        <v>3441</v>
      </c>
      <c r="F12" s="142">
        <v>404.3</v>
      </c>
      <c r="G12" s="142">
        <v>22276</v>
      </c>
      <c r="H12" s="142">
        <v>14969.4</v>
      </c>
      <c r="I12" s="142">
        <v>0</v>
      </c>
      <c r="J12" s="142">
        <v>0</v>
      </c>
      <c r="K12" s="142">
        <v>0</v>
      </c>
      <c r="L12" s="142">
        <v>0</v>
      </c>
      <c r="M12" s="142">
        <v>15</v>
      </c>
      <c r="N12" s="142">
        <v>2086.1999999999998</v>
      </c>
      <c r="O12" s="142">
        <v>0</v>
      </c>
      <c r="P12" s="142">
        <v>0</v>
      </c>
      <c r="Q12" s="142">
        <v>0</v>
      </c>
      <c r="R12" s="142">
        <v>0</v>
      </c>
      <c r="S12" s="142">
        <v>28979</v>
      </c>
      <c r="T12" s="142">
        <v>1252.4000000000001</v>
      </c>
      <c r="U12" s="142">
        <v>1380</v>
      </c>
      <c r="V12" s="142">
        <v>314.60000000000002</v>
      </c>
      <c r="W12" s="142">
        <v>95000</v>
      </c>
      <c r="X12" s="142">
        <v>1109.5999999999999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/>
      <c r="AH12" s="142"/>
      <c r="AI12" s="9">
        <f t="shared" si="0"/>
        <v>20155.699999999997</v>
      </c>
      <c r="AJ12" s="66"/>
      <c r="AK12" s="66"/>
    </row>
    <row r="13" spans="1:37" x14ac:dyDescent="0.25">
      <c r="B13" s="7" t="s">
        <v>166</v>
      </c>
      <c r="C13" s="142">
        <v>47544</v>
      </c>
      <c r="D13" s="142">
        <v>92.410660000000007</v>
      </c>
      <c r="E13" s="142">
        <v>1280.8799999999999</v>
      </c>
      <c r="F13" s="142">
        <v>362.32016799999997</v>
      </c>
      <c r="G13" s="142">
        <v>32</v>
      </c>
      <c r="H13" s="142">
        <v>7.76</v>
      </c>
      <c r="I13" s="142">
        <v>1652</v>
      </c>
      <c r="J13" s="142">
        <v>3281.66</v>
      </c>
      <c r="K13" s="142">
        <v>248</v>
      </c>
      <c r="L13" s="142">
        <v>41.283000000000001</v>
      </c>
      <c r="M13" s="142">
        <v>0</v>
      </c>
      <c r="N13" s="142">
        <v>0</v>
      </c>
      <c r="O13" s="142">
        <v>138</v>
      </c>
      <c r="P13" s="142">
        <v>2.76</v>
      </c>
      <c r="Q13" s="142">
        <v>50</v>
      </c>
      <c r="R13" s="142">
        <v>5.7619999999999996</v>
      </c>
      <c r="S13" s="142">
        <v>1979</v>
      </c>
      <c r="T13" s="142">
        <v>108.277</v>
      </c>
      <c r="U13" s="142">
        <v>1239</v>
      </c>
      <c r="V13" s="142">
        <v>276.68</v>
      </c>
      <c r="W13" s="142">
        <v>82513</v>
      </c>
      <c r="X13" s="142">
        <v>808.45466999999996</v>
      </c>
      <c r="Y13" s="142">
        <v>0</v>
      </c>
      <c r="Z13" s="142">
        <v>0</v>
      </c>
      <c r="AA13" s="142">
        <v>0</v>
      </c>
      <c r="AB13" s="142">
        <v>0</v>
      </c>
      <c r="AC13" s="142">
        <v>2978</v>
      </c>
      <c r="AD13" s="142">
        <v>8.9339999999999993</v>
      </c>
      <c r="AE13" s="142">
        <v>4</v>
      </c>
      <c r="AF13" s="142">
        <v>2.3079999999999998</v>
      </c>
      <c r="AG13" s="142"/>
      <c r="AH13" s="142"/>
      <c r="AI13" s="9">
        <f t="shared" si="0"/>
        <v>4998.6094980000007</v>
      </c>
      <c r="AJ13" s="66"/>
      <c r="AK13" s="66"/>
    </row>
    <row r="14" spans="1:37" x14ac:dyDescent="0.25">
      <c r="B14" s="7" t="s">
        <v>27</v>
      </c>
      <c r="C14" s="142">
        <v>850</v>
      </c>
      <c r="D14" s="142">
        <v>1.649</v>
      </c>
      <c r="E14" s="142">
        <v>552</v>
      </c>
      <c r="F14" s="142">
        <v>133.58600000000001</v>
      </c>
      <c r="G14" s="142">
        <v>1520</v>
      </c>
      <c r="H14" s="142">
        <v>584.46</v>
      </c>
      <c r="I14" s="142"/>
      <c r="J14" s="142"/>
      <c r="K14" s="142">
        <v>4350</v>
      </c>
      <c r="L14" s="142">
        <v>217.5</v>
      </c>
      <c r="M14" s="142">
        <v>6720</v>
      </c>
      <c r="N14" s="142">
        <v>677.81799999999998</v>
      </c>
      <c r="O14" s="142"/>
      <c r="P14" s="142"/>
      <c r="Q14" s="142"/>
      <c r="R14" s="142"/>
      <c r="S14" s="142">
        <v>4920</v>
      </c>
      <c r="T14" s="142">
        <v>157.03</v>
      </c>
      <c r="U14" s="142">
        <v>909</v>
      </c>
      <c r="V14" s="142">
        <v>145.44</v>
      </c>
      <c r="W14" s="142">
        <v>3800</v>
      </c>
      <c r="X14" s="142">
        <v>461.75200000000001</v>
      </c>
      <c r="Y14" s="142"/>
      <c r="Z14" s="142"/>
      <c r="AA14" s="142">
        <v>7100</v>
      </c>
      <c r="AB14" s="142">
        <v>16.898</v>
      </c>
      <c r="AC14" s="142"/>
      <c r="AD14" s="142"/>
      <c r="AE14" s="142"/>
      <c r="AF14" s="142"/>
      <c r="AG14" s="142"/>
      <c r="AH14" s="142"/>
      <c r="AI14" s="9">
        <f t="shared" si="0"/>
        <v>2396.1330000000003</v>
      </c>
      <c r="AJ14" s="66"/>
      <c r="AK14" s="66"/>
    </row>
    <row r="15" spans="1:37" x14ac:dyDescent="0.25">
      <c r="B15" s="7" t="s">
        <v>167</v>
      </c>
      <c r="C15" s="142">
        <v>12191</v>
      </c>
      <c r="D15" s="142">
        <v>22.797000000000001</v>
      </c>
      <c r="E15" s="142">
        <v>1146</v>
      </c>
      <c r="F15" s="142">
        <v>138.74700000000001</v>
      </c>
      <c r="G15" s="142">
        <v>571</v>
      </c>
      <c r="H15" s="142">
        <v>446.85</v>
      </c>
      <c r="I15" s="142">
        <v>10</v>
      </c>
      <c r="J15" s="142">
        <v>30</v>
      </c>
      <c r="K15" s="142">
        <v>3089</v>
      </c>
      <c r="L15" s="144">
        <v>740.47</v>
      </c>
      <c r="M15" s="142">
        <v>961</v>
      </c>
      <c r="N15" s="142">
        <v>19.373999999999999</v>
      </c>
      <c r="O15" s="142"/>
      <c r="P15" s="142"/>
      <c r="Q15" s="142">
        <v>150</v>
      </c>
      <c r="R15" s="142">
        <v>52.515000000000001</v>
      </c>
      <c r="S15" s="142">
        <v>27087</v>
      </c>
      <c r="T15" s="142">
        <v>26.812999999999999</v>
      </c>
      <c r="U15" s="142">
        <v>396</v>
      </c>
      <c r="V15" s="142">
        <v>52.915999999999997</v>
      </c>
      <c r="W15" s="142">
        <v>144245</v>
      </c>
      <c r="X15" s="142">
        <v>2249.4969999999998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9">
        <f t="shared" si="0"/>
        <v>3779.9790000000003</v>
      </c>
      <c r="AJ15" s="66"/>
      <c r="AK15" s="66"/>
    </row>
    <row r="16" spans="1:37" x14ac:dyDescent="0.25">
      <c r="B16" s="7" t="s">
        <v>28</v>
      </c>
      <c r="C16" s="145">
        <v>18945</v>
      </c>
      <c r="D16" s="146">
        <v>454.60696999999999</v>
      </c>
      <c r="E16" s="145">
        <v>723.84199999999998</v>
      </c>
      <c r="F16" s="146">
        <v>101.16261999999999</v>
      </c>
      <c r="G16" s="145">
        <v>5062</v>
      </c>
      <c r="H16" s="146">
        <v>3186.0576599999999</v>
      </c>
      <c r="I16" s="145">
        <v>115</v>
      </c>
      <c r="J16" s="146">
        <v>271.745</v>
      </c>
      <c r="K16" s="145">
        <v>1940</v>
      </c>
      <c r="L16" s="146">
        <v>299.63850000000002</v>
      </c>
      <c r="M16" s="147">
        <v>115</v>
      </c>
      <c r="N16" s="146">
        <v>271.745</v>
      </c>
      <c r="O16" s="145"/>
      <c r="P16" s="145"/>
      <c r="Q16" s="143">
        <v>1000</v>
      </c>
      <c r="R16" s="143">
        <v>32</v>
      </c>
      <c r="S16" s="145">
        <v>12554</v>
      </c>
      <c r="T16" s="143">
        <v>219.84109000000001</v>
      </c>
      <c r="U16" s="145">
        <v>1999</v>
      </c>
      <c r="V16" s="143">
        <v>305.76570000000004</v>
      </c>
      <c r="W16" s="145">
        <v>22534</v>
      </c>
      <c r="X16" s="143">
        <v>398.62900000000002</v>
      </c>
      <c r="Y16" s="143"/>
      <c r="Z16" s="143"/>
      <c r="AA16" s="143"/>
      <c r="AB16" s="143"/>
      <c r="AC16" s="143">
        <v>11300</v>
      </c>
      <c r="AD16" s="143">
        <v>38.85</v>
      </c>
      <c r="AE16" s="143">
        <v>160</v>
      </c>
      <c r="AF16" s="143">
        <v>72</v>
      </c>
      <c r="AG16" s="143"/>
      <c r="AH16" s="143"/>
      <c r="AI16" s="9">
        <f t="shared" si="0"/>
        <v>5652.0415400000002</v>
      </c>
      <c r="AJ16" s="66"/>
      <c r="AK16" s="66"/>
    </row>
    <row r="17" spans="2:41" x14ac:dyDescent="0.25">
      <c r="B17" s="7" t="s">
        <v>29</v>
      </c>
      <c r="C17" s="142">
        <v>46364</v>
      </c>
      <c r="D17" s="142">
        <v>153.30699999999999</v>
      </c>
      <c r="E17" s="148">
        <v>1408</v>
      </c>
      <c r="F17" s="148">
        <v>424.22399999999999</v>
      </c>
      <c r="G17" s="142">
        <v>1055</v>
      </c>
      <c r="H17" s="142">
        <v>826</v>
      </c>
      <c r="I17" s="142">
        <v>10</v>
      </c>
      <c r="J17" s="142">
        <v>37</v>
      </c>
      <c r="K17" s="142">
        <v>750</v>
      </c>
      <c r="L17" s="142">
        <v>60</v>
      </c>
      <c r="M17" s="142">
        <v>731</v>
      </c>
      <c r="N17" s="142">
        <v>138.97900000000001</v>
      </c>
      <c r="O17" s="142">
        <v>0</v>
      </c>
      <c r="P17" s="142">
        <v>0</v>
      </c>
      <c r="Q17" s="142">
        <v>0</v>
      </c>
      <c r="R17" s="142">
        <v>0</v>
      </c>
      <c r="S17" s="142">
        <v>4254</v>
      </c>
      <c r="T17" s="142">
        <v>117.74</v>
      </c>
      <c r="U17" s="142">
        <v>394</v>
      </c>
      <c r="V17" s="142">
        <v>79.028999999999996</v>
      </c>
      <c r="W17" s="142">
        <v>46446</v>
      </c>
      <c r="X17" s="142">
        <v>754.04100000000005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9">
        <f t="shared" si="0"/>
        <v>2590.3200000000002</v>
      </c>
      <c r="AJ17" s="66"/>
      <c r="AK17" s="66" t="s">
        <v>110</v>
      </c>
    </row>
    <row r="18" spans="2:41" x14ac:dyDescent="0.25">
      <c r="B18" s="7" t="s">
        <v>30</v>
      </c>
      <c r="C18" s="142">
        <v>104000</v>
      </c>
      <c r="D18" s="149">
        <v>426.84287</v>
      </c>
      <c r="E18" s="142">
        <v>959</v>
      </c>
      <c r="F18" s="149">
        <v>105.49</v>
      </c>
      <c r="G18" s="142">
        <v>16440</v>
      </c>
      <c r="H18" s="149">
        <v>7472.47876</v>
      </c>
      <c r="I18" s="142"/>
      <c r="J18" s="149"/>
      <c r="K18" s="142">
        <v>9834</v>
      </c>
      <c r="L18" s="149">
        <v>567.15700000000004</v>
      </c>
      <c r="M18" s="142">
        <v>17520</v>
      </c>
      <c r="N18" s="150">
        <v>891.41759999999999</v>
      </c>
      <c r="O18" s="142">
        <v>2050</v>
      </c>
      <c r="P18" s="151">
        <v>153.75</v>
      </c>
      <c r="Q18" s="142">
        <v>2090</v>
      </c>
      <c r="R18" s="142">
        <v>318.19574999999998</v>
      </c>
      <c r="S18" s="142">
        <v>42806</v>
      </c>
      <c r="T18" s="151">
        <v>6824.9977800000006</v>
      </c>
      <c r="U18" s="142">
        <v>1400</v>
      </c>
      <c r="V18" s="151">
        <v>230.65751999999998</v>
      </c>
      <c r="W18" s="142">
        <v>113250</v>
      </c>
      <c r="X18" s="151">
        <v>2646.56745</v>
      </c>
      <c r="Y18" s="151"/>
      <c r="Z18" s="151"/>
      <c r="AA18" s="151"/>
      <c r="AB18" s="151"/>
      <c r="AC18" s="151">
        <v>4600</v>
      </c>
      <c r="AD18" s="151">
        <v>10.948</v>
      </c>
      <c r="AE18" s="151"/>
      <c r="AF18" s="151"/>
      <c r="AG18" s="151">
        <v>4000</v>
      </c>
      <c r="AH18" s="151">
        <v>24.2</v>
      </c>
      <c r="AI18" s="9">
        <f t="shared" si="0"/>
        <v>19648.50273</v>
      </c>
      <c r="AJ18" s="66"/>
      <c r="AK18" s="66"/>
    </row>
    <row r="19" spans="2:41" x14ac:dyDescent="0.25">
      <c r="B19" s="7" t="s">
        <v>31</v>
      </c>
      <c r="C19" s="142">
        <v>8700</v>
      </c>
      <c r="D19" s="142">
        <v>11.484</v>
      </c>
      <c r="E19" s="142">
        <v>172</v>
      </c>
      <c r="F19" s="142">
        <v>18.059999999999999</v>
      </c>
      <c r="G19" s="142">
        <v>1147</v>
      </c>
      <c r="H19" s="142">
        <v>586.83000000000004</v>
      </c>
      <c r="I19" s="142">
        <v>0</v>
      </c>
      <c r="J19" s="142">
        <v>0</v>
      </c>
      <c r="K19" s="142">
        <v>0</v>
      </c>
      <c r="L19" s="142">
        <v>0</v>
      </c>
      <c r="M19" s="142">
        <v>3000</v>
      </c>
      <c r="N19" s="142">
        <v>211.76</v>
      </c>
      <c r="O19" s="142">
        <v>0</v>
      </c>
      <c r="P19" s="142">
        <v>0</v>
      </c>
      <c r="Q19" s="142">
        <v>0</v>
      </c>
      <c r="R19" s="142">
        <v>0</v>
      </c>
      <c r="S19" s="142">
        <v>2030</v>
      </c>
      <c r="T19" s="142">
        <v>227.63</v>
      </c>
      <c r="U19" s="142">
        <v>227</v>
      </c>
      <c r="V19" s="142">
        <v>67.316999999999993</v>
      </c>
      <c r="W19" s="142">
        <v>4000</v>
      </c>
      <c r="X19" s="142">
        <v>76</v>
      </c>
      <c r="Y19" s="142"/>
      <c r="Z19" s="142">
        <v>0</v>
      </c>
      <c r="AA19" s="142"/>
      <c r="AB19" s="142"/>
      <c r="AC19" s="142"/>
      <c r="AD19" s="142"/>
      <c r="AE19" s="142"/>
      <c r="AF19" s="142"/>
      <c r="AG19" s="142"/>
      <c r="AH19" s="142"/>
      <c r="AI19" s="9">
        <f t="shared" si="0"/>
        <v>1199.0810000000001</v>
      </c>
      <c r="AJ19" s="66"/>
      <c r="AK19" s="66"/>
    </row>
    <row r="20" spans="2:41" x14ac:dyDescent="0.25">
      <c r="B20" s="7" t="s">
        <v>32</v>
      </c>
      <c r="C20" s="142">
        <v>3000</v>
      </c>
      <c r="D20" s="142">
        <v>15</v>
      </c>
      <c r="E20" s="142">
        <v>166</v>
      </c>
      <c r="F20" s="142">
        <v>19.422000000000001</v>
      </c>
      <c r="G20" s="142">
        <v>2928</v>
      </c>
      <c r="H20" s="142">
        <v>967.01499999999999</v>
      </c>
      <c r="I20" s="142">
        <v>36</v>
      </c>
      <c r="J20" s="142">
        <v>118.8</v>
      </c>
      <c r="K20" s="142">
        <v>100</v>
      </c>
      <c r="L20" s="142">
        <v>55.8</v>
      </c>
      <c r="M20" s="142">
        <v>0</v>
      </c>
      <c r="N20" s="142">
        <v>0</v>
      </c>
      <c r="O20" s="142">
        <v>0</v>
      </c>
      <c r="P20" s="142">
        <v>0</v>
      </c>
      <c r="Q20" s="143">
        <v>4400</v>
      </c>
      <c r="R20" s="143">
        <v>521.4</v>
      </c>
      <c r="S20" s="142">
        <v>10000</v>
      </c>
      <c r="T20" s="142">
        <v>350</v>
      </c>
      <c r="U20" s="142">
        <v>250</v>
      </c>
      <c r="V20" s="142">
        <v>0.375</v>
      </c>
      <c r="W20" s="127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/>
      <c r="AH20" s="126"/>
      <c r="AI20" s="9">
        <f t="shared" si="0"/>
        <v>2047.8119999999999</v>
      </c>
      <c r="AJ20" s="66"/>
      <c r="AK20" s="66"/>
      <c r="AM20" s="1" t="s">
        <v>110</v>
      </c>
    </row>
    <row r="21" spans="2:41" x14ac:dyDescent="0.25">
      <c r="B21" s="7" t="s">
        <v>168</v>
      </c>
      <c r="C21" s="142">
        <v>13650</v>
      </c>
      <c r="D21" s="142">
        <v>58.2</v>
      </c>
      <c r="E21" s="142">
        <v>1460</v>
      </c>
      <c r="F21" s="142">
        <v>182.5</v>
      </c>
      <c r="G21" s="142">
        <v>2041</v>
      </c>
      <c r="H21" s="142">
        <v>1281</v>
      </c>
      <c r="I21" s="142">
        <v>0</v>
      </c>
      <c r="J21" s="142">
        <v>0</v>
      </c>
      <c r="K21" s="142">
        <v>1831</v>
      </c>
      <c r="L21" s="142">
        <v>672.7</v>
      </c>
      <c r="M21" s="142">
        <v>11220</v>
      </c>
      <c r="N21" s="142">
        <v>1275.7</v>
      </c>
      <c r="O21" s="142">
        <v>0</v>
      </c>
      <c r="P21" s="142">
        <v>0</v>
      </c>
      <c r="Q21" s="142">
        <v>0</v>
      </c>
      <c r="R21" s="142">
        <v>0</v>
      </c>
      <c r="S21" s="142">
        <v>8200</v>
      </c>
      <c r="T21" s="142">
        <v>452.1</v>
      </c>
      <c r="U21" s="142">
        <v>683</v>
      </c>
      <c r="V21" s="142">
        <v>172</v>
      </c>
      <c r="W21" s="142">
        <v>403644</v>
      </c>
      <c r="X21" s="142">
        <v>6395.5</v>
      </c>
      <c r="Y21" s="142"/>
      <c r="Z21" s="142"/>
      <c r="AA21" s="142"/>
      <c r="AB21" s="142"/>
      <c r="AC21" s="142">
        <v>15900</v>
      </c>
      <c r="AD21" s="142">
        <v>42.8</v>
      </c>
      <c r="AE21" s="142"/>
      <c r="AF21" s="142"/>
      <c r="AG21" s="142"/>
      <c r="AH21" s="142"/>
      <c r="AI21" s="9">
        <f t="shared" si="0"/>
        <v>10532.5</v>
      </c>
      <c r="AJ21" s="66"/>
      <c r="AK21" s="66"/>
    </row>
    <row r="22" spans="2:41" x14ac:dyDescent="0.25">
      <c r="B22" s="7" t="s">
        <v>33</v>
      </c>
      <c r="C22" s="142">
        <v>8200</v>
      </c>
      <c r="D22" s="142">
        <v>16.015000000000001</v>
      </c>
      <c r="E22" s="142">
        <v>290</v>
      </c>
      <c r="F22" s="142">
        <v>58.953000000000003</v>
      </c>
      <c r="G22" s="142">
        <v>1452</v>
      </c>
      <c r="H22" s="142">
        <v>1742.6210000000001</v>
      </c>
      <c r="I22" s="142"/>
      <c r="J22" s="142"/>
      <c r="K22" s="142">
        <v>540</v>
      </c>
      <c r="L22" s="142">
        <v>77.760000000000005</v>
      </c>
      <c r="M22" s="142"/>
      <c r="N22" s="142"/>
      <c r="O22" s="142"/>
      <c r="P22" s="142"/>
      <c r="Q22" s="142">
        <v>200</v>
      </c>
      <c r="R22" s="142">
        <v>38.204999999999998</v>
      </c>
      <c r="S22" s="142">
        <v>990</v>
      </c>
      <c r="T22" s="142">
        <v>79.2</v>
      </c>
      <c r="U22" s="142">
        <v>200</v>
      </c>
      <c r="V22" s="142">
        <v>66.704999999999998</v>
      </c>
      <c r="W22" s="142">
        <v>11950</v>
      </c>
      <c r="X22" s="142">
        <v>95.512</v>
      </c>
      <c r="Y22" s="142"/>
      <c r="Z22" s="142">
        <v>0</v>
      </c>
      <c r="AA22" s="142"/>
      <c r="AB22" s="142"/>
      <c r="AC22" s="142"/>
      <c r="AD22" s="142"/>
      <c r="AE22" s="142"/>
      <c r="AF22" s="142"/>
      <c r="AG22" s="142"/>
      <c r="AH22" s="142"/>
      <c r="AI22" s="9">
        <f t="shared" si="0"/>
        <v>2174.9710000000005</v>
      </c>
      <c r="AJ22" s="66"/>
      <c r="AK22" s="66"/>
    </row>
    <row r="23" spans="2:41" x14ac:dyDescent="0.25">
      <c r="B23" s="7" t="s">
        <v>34</v>
      </c>
      <c r="C23" s="142">
        <v>53600</v>
      </c>
      <c r="D23" s="142">
        <v>97.552000000000007</v>
      </c>
      <c r="E23" s="142">
        <v>1016</v>
      </c>
      <c r="F23" s="142">
        <v>423.80408</v>
      </c>
      <c r="G23" s="142">
        <v>5922</v>
      </c>
      <c r="H23" s="142">
        <v>2928.4290000000001</v>
      </c>
      <c r="I23" s="142"/>
      <c r="J23" s="142"/>
      <c r="K23" s="142">
        <v>2615</v>
      </c>
      <c r="L23" s="142">
        <v>219.66</v>
      </c>
      <c r="M23" s="142">
        <v>11405</v>
      </c>
      <c r="N23" s="142">
        <v>606.86005</v>
      </c>
      <c r="O23" s="142">
        <v>2650</v>
      </c>
      <c r="P23" s="142">
        <v>362.52000000000004</v>
      </c>
      <c r="Q23" s="142">
        <v>1260</v>
      </c>
      <c r="R23" s="142">
        <v>428.38740000000001</v>
      </c>
      <c r="S23" s="142">
        <v>4695</v>
      </c>
      <c r="T23" s="142">
        <v>985.33965000000001</v>
      </c>
      <c r="U23" s="142">
        <v>837</v>
      </c>
      <c r="V23" s="142">
        <v>246.69738000000001</v>
      </c>
      <c r="W23" s="142">
        <v>61800</v>
      </c>
      <c r="X23" s="142">
        <v>821.322</v>
      </c>
      <c r="Y23" s="142"/>
      <c r="Z23" s="142"/>
      <c r="AA23" s="142"/>
      <c r="AB23" s="142"/>
      <c r="AC23" s="142">
        <v>14900</v>
      </c>
      <c r="AD23" s="142">
        <v>41.421999999999997</v>
      </c>
      <c r="AE23" s="142"/>
      <c r="AF23" s="142"/>
      <c r="AG23" s="142">
        <v>29500</v>
      </c>
      <c r="AH23" s="142">
        <v>21.46125</v>
      </c>
      <c r="AI23" s="9">
        <f t="shared" si="0"/>
        <v>7161.993559999999</v>
      </c>
      <c r="AJ23" s="66"/>
      <c r="AK23" s="66"/>
      <c r="AO23" s="1" t="s">
        <v>110</v>
      </c>
    </row>
    <row r="24" spans="2:41" x14ac:dyDescent="0.25">
      <c r="B24" s="8" t="s">
        <v>35</v>
      </c>
      <c r="C24" s="142">
        <v>14978</v>
      </c>
      <c r="D24" s="142">
        <v>32.502800000000001</v>
      </c>
      <c r="E24" s="142">
        <v>178.14</v>
      </c>
      <c r="F24" s="142">
        <v>31.387970000000003</v>
      </c>
      <c r="G24" s="142">
        <v>1119</v>
      </c>
      <c r="H24" s="142">
        <v>237.7</v>
      </c>
      <c r="I24" s="142">
        <v>1</v>
      </c>
      <c r="J24" s="142">
        <v>7</v>
      </c>
      <c r="K24" s="142">
        <v>1015</v>
      </c>
      <c r="L24" s="142">
        <v>500.98869999999999</v>
      </c>
      <c r="M24" s="142"/>
      <c r="N24" s="142"/>
      <c r="O24" s="142">
        <v>1044</v>
      </c>
      <c r="P24" s="142">
        <v>201.52600000000001</v>
      </c>
      <c r="Q24" s="142">
        <v>1704</v>
      </c>
      <c r="R24" s="142">
        <v>234.51310999999998</v>
      </c>
      <c r="S24" s="142">
        <v>2536</v>
      </c>
      <c r="T24" s="142">
        <v>3.1829999999999998</v>
      </c>
      <c r="U24" s="142">
        <v>750</v>
      </c>
      <c r="V24" s="142">
        <v>115.46</v>
      </c>
      <c r="W24" s="142">
        <v>15172</v>
      </c>
      <c r="X24" s="142">
        <v>196.84317000000001</v>
      </c>
      <c r="Y24" s="142"/>
      <c r="Z24" s="142"/>
      <c r="AA24" s="142"/>
      <c r="AB24" s="142"/>
      <c r="AC24" s="142">
        <v>1916</v>
      </c>
      <c r="AD24" s="142">
        <v>4.8483999999999998</v>
      </c>
      <c r="AE24" s="142">
        <v>47</v>
      </c>
      <c r="AF24" s="142">
        <v>14.57</v>
      </c>
      <c r="AG24" s="142"/>
      <c r="AH24" s="142"/>
      <c r="AI24" s="9">
        <f t="shared" si="0"/>
        <v>1580.52315</v>
      </c>
      <c r="AJ24" s="66"/>
      <c r="AK24" s="66"/>
      <c r="AN24" s="1" t="s">
        <v>110</v>
      </c>
    </row>
    <row r="25" spans="2:41" x14ac:dyDescent="0.25">
      <c r="B25" s="7" t="s">
        <v>36</v>
      </c>
      <c r="C25" s="142">
        <v>75700</v>
      </c>
      <c r="D25" s="149">
        <v>196.05</v>
      </c>
      <c r="E25" s="142">
        <v>486</v>
      </c>
      <c r="F25" s="149">
        <v>135.97749999999999</v>
      </c>
      <c r="G25" s="142">
        <v>3110</v>
      </c>
      <c r="H25" s="142">
        <v>2177</v>
      </c>
      <c r="I25" s="142">
        <v>0</v>
      </c>
      <c r="J25" s="142">
        <v>0</v>
      </c>
      <c r="K25" s="142">
        <v>1571</v>
      </c>
      <c r="L25" s="149">
        <v>408.46</v>
      </c>
      <c r="M25" s="142">
        <v>0</v>
      </c>
      <c r="N25" s="142">
        <v>0</v>
      </c>
      <c r="O25" s="142">
        <v>0</v>
      </c>
      <c r="P25" s="142">
        <v>0</v>
      </c>
      <c r="Q25" s="142">
        <v>3000</v>
      </c>
      <c r="R25" s="149">
        <v>152.63999999999999</v>
      </c>
      <c r="S25" s="142">
        <v>10800</v>
      </c>
      <c r="T25" s="149">
        <v>663.06</v>
      </c>
      <c r="U25" s="142">
        <v>110</v>
      </c>
      <c r="V25" s="149">
        <v>8.8000000000000007</v>
      </c>
      <c r="W25" s="142">
        <v>46700</v>
      </c>
      <c r="X25" s="149">
        <v>760.67899999999997</v>
      </c>
      <c r="Y25" s="149">
        <v>0</v>
      </c>
      <c r="Z25" s="149">
        <v>0</v>
      </c>
      <c r="AA25" s="149">
        <v>0</v>
      </c>
      <c r="AB25" s="149">
        <v>0</v>
      </c>
      <c r="AC25" s="149">
        <v>1509</v>
      </c>
      <c r="AD25" s="149">
        <v>4.5270000000000001</v>
      </c>
      <c r="AE25" s="149">
        <v>0</v>
      </c>
      <c r="AF25" s="149">
        <v>0</v>
      </c>
      <c r="AG25" s="149"/>
      <c r="AH25" s="149"/>
      <c r="AI25" s="9">
        <f t="shared" si="0"/>
        <v>4507.1935000000003</v>
      </c>
      <c r="AJ25" s="66"/>
      <c r="AK25" s="66"/>
      <c r="AO25" s="1" t="s">
        <v>110</v>
      </c>
    </row>
    <row r="26" spans="2:41" x14ac:dyDescent="0.25">
      <c r="B26" s="7" t="s">
        <v>37</v>
      </c>
      <c r="C26" s="142">
        <v>3160</v>
      </c>
      <c r="D26" s="142">
        <v>37.75</v>
      </c>
      <c r="E26" s="142">
        <v>120</v>
      </c>
      <c r="F26" s="142">
        <v>7.2</v>
      </c>
      <c r="G26" s="142">
        <v>150</v>
      </c>
      <c r="H26" s="142">
        <v>27.8</v>
      </c>
      <c r="I26" s="142">
        <v>3</v>
      </c>
      <c r="J26" s="142">
        <v>8.1</v>
      </c>
      <c r="K26" s="142">
        <v>150</v>
      </c>
      <c r="L26" s="142">
        <v>12.75</v>
      </c>
      <c r="M26" s="142">
        <v>200</v>
      </c>
      <c r="N26" s="142">
        <v>98.6</v>
      </c>
      <c r="O26" s="142">
        <v>4454</v>
      </c>
      <c r="P26" s="142">
        <v>1786.0540000000001</v>
      </c>
      <c r="Q26" s="142">
        <v>0</v>
      </c>
      <c r="R26" s="142">
        <v>171.25200000000001</v>
      </c>
      <c r="S26" s="142">
        <v>0</v>
      </c>
      <c r="T26" s="142">
        <v>0</v>
      </c>
      <c r="U26" s="142">
        <v>126</v>
      </c>
      <c r="V26" s="142">
        <v>0</v>
      </c>
      <c r="W26" s="142">
        <v>9400</v>
      </c>
      <c r="X26" s="142">
        <v>164.91499999999999</v>
      </c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9">
        <f t="shared" si="0"/>
        <v>2314.4210000000003</v>
      </c>
      <c r="AJ26" s="66"/>
      <c r="AK26" s="66"/>
    </row>
    <row r="27" spans="2:41" x14ac:dyDescent="0.25">
      <c r="B27" s="7" t="s">
        <v>38</v>
      </c>
      <c r="C27" s="142">
        <v>18550</v>
      </c>
      <c r="D27" s="142">
        <v>32.462499999999999</v>
      </c>
      <c r="E27" s="142">
        <v>91</v>
      </c>
      <c r="F27" s="142">
        <v>47.046999999999997</v>
      </c>
      <c r="G27" s="142">
        <v>4000</v>
      </c>
      <c r="H27" s="142">
        <v>2000</v>
      </c>
      <c r="I27" s="142">
        <v>0</v>
      </c>
      <c r="J27" s="142">
        <v>0</v>
      </c>
      <c r="K27" s="142">
        <v>5519</v>
      </c>
      <c r="L27" s="142">
        <v>648.06884000000002</v>
      </c>
      <c r="M27" s="142"/>
      <c r="N27" s="142"/>
      <c r="O27" s="142">
        <v>9000</v>
      </c>
      <c r="P27" s="142">
        <v>78.3</v>
      </c>
      <c r="Q27" s="142"/>
      <c r="R27" s="142"/>
      <c r="S27" s="142">
        <v>500</v>
      </c>
      <c r="T27" s="142">
        <v>0.45</v>
      </c>
      <c r="U27" s="142">
        <v>60</v>
      </c>
      <c r="V27" s="142">
        <v>10.199999999999999</v>
      </c>
      <c r="W27" s="142">
        <v>64350</v>
      </c>
      <c r="X27" s="142">
        <v>581.24199999999996</v>
      </c>
      <c r="Y27" s="152">
        <v>3300</v>
      </c>
      <c r="Z27" s="152">
        <v>1650</v>
      </c>
      <c r="AA27" s="152">
        <v>9180</v>
      </c>
      <c r="AB27" s="152">
        <v>74.082999999999998</v>
      </c>
      <c r="AC27" s="152">
        <v>3100</v>
      </c>
      <c r="AD27" s="152">
        <v>7.4089999999999998</v>
      </c>
      <c r="AE27" s="152"/>
      <c r="AF27" s="152"/>
      <c r="AG27" s="152">
        <v>0</v>
      </c>
      <c r="AH27" s="152">
        <v>0</v>
      </c>
      <c r="AI27" s="9">
        <f t="shared" si="0"/>
        <v>5129.2623399999993</v>
      </c>
      <c r="AJ27" s="66"/>
      <c r="AK27" s="66"/>
    </row>
    <row r="28" spans="2:41" x14ac:dyDescent="0.25">
      <c r="B28" s="10" t="s">
        <v>169</v>
      </c>
      <c r="C28" s="145">
        <v>42000</v>
      </c>
      <c r="D28" s="145">
        <v>252.55</v>
      </c>
      <c r="E28" s="145">
        <v>420</v>
      </c>
      <c r="F28" s="145">
        <v>58.8</v>
      </c>
      <c r="G28" s="145"/>
      <c r="H28" s="145">
        <v>0</v>
      </c>
      <c r="I28" s="145">
        <v>0</v>
      </c>
      <c r="J28" s="145">
        <v>0</v>
      </c>
      <c r="K28" s="145">
        <v>10000</v>
      </c>
      <c r="L28" s="145">
        <v>1395</v>
      </c>
      <c r="M28" s="145">
        <v>3350</v>
      </c>
      <c r="N28" s="145">
        <v>447.25850000000003</v>
      </c>
      <c r="O28" s="145">
        <v>750</v>
      </c>
      <c r="P28" s="145">
        <v>97.5</v>
      </c>
      <c r="Q28" s="145">
        <v>4800</v>
      </c>
      <c r="R28" s="145">
        <v>707.56990000000008</v>
      </c>
      <c r="S28" s="145">
        <v>5177</v>
      </c>
      <c r="T28" s="145">
        <v>494.94400000000002</v>
      </c>
      <c r="U28" s="145">
        <v>592</v>
      </c>
      <c r="V28" s="145">
        <v>155.20140000000001</v>
      </c>
      <c r="W28" s="145">
        <v>4050</v>
      </c>
      <c r="X28" s="145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10000</v>
      </c>
      <c r="AD28" s="153">
        <v>255.07</v>
      </c>
      <c r="AE28" s="153">
        <v>0</v>
      </c>
      <c r="AF28" s="153">
        <v>0</v>
      </c>
      <c r="AG28" s="153"/>
      <c r="AH28" s="153"/>
      <c r="AI28" s="9">
        <f t="shared" si="0"/>
        <v>3863.8937999999998</v>
      </c>
      <c r="AJ28" s="66"/>
      <c r="AK28" s="66"/>
      <c r="AL28" s="1" t="s">
        <v>110</v>
      </c>
      <c r="AM28" s="1" t="s">
        <v>110</v>
      </c>
    </row>
    <row r="29" spans="2:41" x14ac:dyDescent="0.25">
      <c r="B29" s="10" t="s">
        <v>170</v>
      </c>
      <c r="C29" s="154">
        <v>26000</v>
      </c>
      <c r="D29" s="154">
        <v>109.72</v>
      </c>
      <c r="E29" s="154">
        <v>40</v>
      </c>
      <c r="F29" s="154">
        <v>9.0399999999999991</v>
      </c>
      <c r="G29" s="154">
        <v>10</v>
      </c>
      <c r="H29" s="154">
        <v>1.48617</v>
      </c>
      <c r="I29" s="154">
        <v>0</v>
      </c>
      <c r="J29" s="154">
        <v>0</v>
      </c>
      <c r="K29" s="154"/>
      <c r="L29" s="154"/>
      <c r="M29" s="154"/>
      <c r="N29" s="154"/>
      <c r="O29" s="154">
        <v>1000</v>
      </c>
      <c r="P29" s="154">
        <v>13</v>
      </c>
      <c r="Q29" s="154"/>
      <c r="R29" s="154"/>
      <c r="S29" s="154">
        <v>180</v>
      </c>
      <c r="T29" s="154">
        <v>0.18</v>
      </c>
      <c r="U29" s="154">
        <v>591</v>
      </c>
      <c r="V29" s="154">
        <v>150.04425000000001</v>
      </c>
      <c r="W29" s="154">
        <v>2000</v>
      </c>
      <c r="X29" s="154">
        <v>14.4</v>
      </c>
      <c r="Y29" s="155"/>
      <c r="Z29" s="155"/>
      <c r="AA29" s="155"/>
      <c r="AB29" s="155"/>
      <c r="AC29" s="155"/>
      <c r="AD29" s="155"/>
      <c r="AE29" s="155"/>
      <c r="AF29" s="155"/>
      <c r="AG29" s="155">
        <v>5000</v>
      </c>
      <c r="AH29" s="155">
        <v>0</v>
      </c>
      <c r="AI29" s="9">
        <f t="shared" si="0"/>
        <v>297.87041999999997</v>
      </c>
      <c r="AJ29" s="66"/>
      <c r="AK29" s="66"/>
      <c r="AL29" s="1" t="s">
        <v>110</v>
      </c>
      <c r="AM29" s="1" t="s">
        <v>110</v>
      </c>
    </row>
    <row r="30" spans="2:41" x14ac:dyDescent="0.25">
      <c r="B30" s="10" t="s">
        <v>172</v>
      </c>
      <c r="C30" s="142">
        <v>67195</v>
      </c>
      <c r="D30" s="142">
        <v>1532.046</v>
      </c>
      <c r="E30" s="142">
        <v>92</v>
      </c>
      <c r="F30" s="142">
        <v>18.8324</v>
      </c>
      <c r="G30" s="142">
        <v>2440</v>
      </c>
      <c r="H30" s="142">
        <v>1109.0532000000001</v>
      </c>
      <c r="I30" s="142">
        <v>0</v>
      </c>
      <c r="J30" s="142">
        <v>0</v>
      </c>
      <c r="K30" s="142">
        <v>5830</v>
      </c>
      <c r="L30" s="142">
        <v>727.58399999999995</v>
      </c>
      <c r="M30" s="142">
        <v>1900</v>
      </c>
      <c r="N30" s="142">
        <v>280.07976000000002</v>
      </c>
      <c r="O30" s="142">
        <v>0</v>
      </c>
      <c r="P30" s="142">
        <v>0</v>
      </c>
      <c r="Q30" s="142">
        <v>0</v>
      </c>
      <c r="R30" s="142">
        <v>0</v>
      </c>
      <c r="S30" s="142">
        <v>2040</v>
      </c>
      <c r="T30" s="142">
        <v>446.31119999999999</v>
      </c>
      <c r="U30" s="142">
        <v>276</v>
      </c>
      <c r="V30" s="142">
        <v>66.106200000000001</v>
      </c>
      <c r="W30" s="142">
        <v>20850</v>
      </c>
      <c r="X30" s="142">
        <v>244.779</v>
      </c>
      <c r="Y30" s="152">
        <v>0</v>
      </c>
      <c r="Z30" s="152">
        <v>0</v>
      </c>
      <c r="AA30" s="152">
        <v>0</v>
      </c>
      <c r="AB30" s="152">
        <v>0</v>
      </c>
      <c r="AC30" s="152">
        <v>500</v>
      </c>
      <c r="AD30" s="152">
        <v>1.175</v>
      </c>
      <c r="AE30" s="152">
        <v>0</v>
      </c>
      <c r="AF30" s="152">
        <v>0</v>
      </c>
      <c r="AG30" s="152">
        <v>0</v>
      </c>
      <c r="AH30" s="152">
        <v>0</v>
      </c>
      <c r="AI30" s="9">
        <f t="shared" si="0"/>
        <v>4425.9667600000002</v>
      </c>
      <c r="AJ30" s="66"/>
      <c r="AK30" s="66"/>
      <c r="AL30" s="1" t="s">
        <v>110</v>
      </c>
    </row>
    <row r="31" spans="2:41" x14ac:dyDescent="0.25">
      <c r="B31" s="23" t="s">
        <v>171</v>
      </c>
      <c r="C31" s="149">
        <v>18600</v>
      </c>
      <c r="D31" s="149">
        <v>74.400000000000006</v>
      </c>
      <c r="E31" s="149">
        <v>55</v>
      </c>
      <c r="F31" s="149">
        <v>18</v>
      </c>
      <c r="G31" s="149">
        <v>202</v>
      </c>
      <c r="H31" s="149">
        <v>0.29399999999999998</v>
      </c>
      <c r="I31" s="149">
        <v>0</v>
      </c>
      <c r="J31" s="149">
        <v>0</v>
      </c>
      <c r="K31" s="149">
        <v>1500</v>
      </c>
      <c r="L31" s="149">
        <v>60.3</v>
      </c>
      <c r="M31" s="149">
        <v>550</v>
      </c>
      <c r="N31" s="149">
        <v>80.849999999999994</v>
      </c>
      <c r="O31" s="149">
        <v>0</v>
      </c>
      <c r="P31" s="149">
        <v>0</v>
      </c>
      <c r="Q31" s="149">
        <v>50</v>
      </c>
      <c r="R31" s="149">
        <v>1.2</v>
      </c>
      <c r="S31" s="149">
        <v>100</v>
      </c>
      <c r="T31" s="149">
        <v>98</v>
      </c>
      <c r="U31" s="149">
        <v>552</v>
      </c>
      <c r="V31" s="149">
        <v>178.88</v>
      </c>
      <c r="W31" s="149">
        <v>0</v>
      </c>
      <c r="X31" s="149">
        <v>0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/>
      <c r="AH31" s="156"/>
      <c r="AI31" s="9">
        <f t="shared" si="0"/>
        <v>511.92399999999998</v>
      </c>
      <c r="AJ31" s="66"/>
      <c r="AK31" s="66"/>
      <c r="AL31" s="1" t="s">
        <v>110</v>
      </c>
    </row>
    <row r="32" spans="2:41" s="36" customFormat="1" x14ac:dyDescent="0.25">
      <c r="B32" s="23" t="s">
        <v>173</v>
      </c>
      <c r="C32" s="149">
        <v>84920</v>
      </c>
      <c r="D32" s="149">
        <v>489</v>
      </c>
      <c r="E32" s="149">
        <v>109</v>
      </c>
      <c r="F32" s="149">
        <v>15</v>
      </c>
      <c r="G32" s="149">
        <v>1940</v>
      </c>
      <c r="H32" s="149">
        <v>736</v>
      </c>
      <c r="I32" s="149">
        <v>0</v>
      </c>
      <c r="J32" s="149">
        <v>0</v>
      </c>
      <c r="K32" s="149">
        <v>6643</v>
      </c>
      <c r="L32" s="149">
        <v>484</v>
      </c>
      <c r="M32" s="149">
        <v>1000</v>
      </c>
      <c r="N32" s="149">
        <v>50</v>
      </c>
      <c r="O32" s="149">
        <v>0</v>
      </c>
      <c r="P32" s="149">
        <v>0</v>
      </c>
      <c r="Q32" s="149">
        <v>5118</v>
      </c>
      <c r="R32" s="149">
        <v>17.399999999999999</v>
      </c>
      <c r="S32" s="149">
        <v>1000</v>
      </c>
      <c r="T32" s="149">
        <v>218</v>
      </c>
      <c r="U32" s="149">
        <v>2600</v>
      </c>
      <c r="V32" s="149">
        <v>560</v>
      </c>
      <c r="W32" s="149">
        <v>16050</v>
      </c>
      <c r="X32" s="149" t="s">
        <v>180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/>
      <c r="AH32" s="156"/>
      <c r="AI32" s="9">
        <v>2932</v>
      </c>
      <c r="AJ32" s="66"/>
      <c r="AK32" s="66"/>
    </row>
    <row r="33" spans="2:37" s="36" customFormat="1" x14ac:dyDescent="0.25">
      <c r="B33" s="23" t="s">
        <v>175</v>
      </c>
      <c r="C33" s="149">
        <v>79950</v>
      </c>
      <c r="D33" s="149">
        <v>1228.5630000000001</v>
      </c>
      <c r="E33" s="149">
        <v>375</v>
      </c>
      <c r="F33" s="149"/>
      <c r="G33" s="149">
        <v>1232</v>
      </c>
      <c r="H33" s="149">
        <v>301.83999999999997</v>
      </c>
      <c r="I33" s="149"/>
      <c r="J33" s="149"/>
      <c r="K33" s="149">
        <v>4005</v>
      </c>
      <c r="L33" s="149">
        <v>562.70249999999999</v>
      </c>
      <c r="M33" s="149">
        <v>4000</v>
      </c>
      <c r="N33" s="149">
        <v>589.64</v>
      </c>
      <c r="O33" s="149">
        <v>650</v>
      </c>
      <c r="P33" s="149">
        <v>84.5</v>
      </c>
      <c r="Q33" s="149"/>
      <c r="R33" s="149"/>
      <c r="S33" s="149">
        <v>2200</v>
      </c>
      <c r="T33" s="149">
        <v>2.09</v>
      </c>
      <c r="U33" s="149">
        <v>2516</v>
      </c>
      <c r="V33" s="149">
        <v>752.42896999999994</v>
      </c>
      <c r="W33" s="149">
        <v>1389</v>
      </c>
      <c r="X33" s="149"/>
      <c r="Y33" s="156"/>
      <c r="Z33" s="156"/>
      <c r="AA33" s="156"/>
      <c r="AB33" s="156"/>
      <c r="AC33" s="156">
        <v>917</v>
      </c>
      <c r="AD33" s="156">
        <v>1.87697</v>
      </c>
      <c r="AE33" s="156"/>
      <c r="AF33" s="156"/>
      <c r="AG33" s="156"/>
      <c r="AH33" s="156"/>
      <c r="AI33" s="9">
        <f t="shared" si="0"/>
        <v>3523.6414399999999</v>
      </c>
      <c r="AJ33" s="66"/>
      <c r="AK33" s="66"/>
    </row>
    <row r="34" spans="2:37" s="36" customFormat="1" x14ac:dyDescent="0.25">
      <c r="B34" s="23" t="s">
        <v>174</v>
      </c>
      <c r="C34" s="149">
        <v>21450</v>
      </c>
      <c r="D34" s="149">
        <v>231.79900000000001</v>
      </c>
      <c r="E34" s="149">
        <v>55</v>
      </c>
      <c r="F34" s="149">
        <v>14.311</v>
      </c>
      <c r="G34" s="149">
        <v>1418</v>
      </c>
      <c r="H34" s="149">
        <v>690.78499999999997</v>
      </c>
      <c r="I34" s="149">
        <v>0</v>
      </c>
      <c r="J34" s="149">
        <v>0</v>
      </c>
      <c r="K34" s="149">
        <v>2080</v>
      </c>
      <c r="L34" s="149">
        <v>292.16000000000003</v>
      </c>
      <c r="M34" s="149">
        <v>1009</v>
      </c>
      <c r="N34" s="149">
        <v>53.009</v>
      </c>
      <c r="O34" s="149">
        <v>0</v>
      </c>
      <c r="P34" s="149">
        <v>0</v>
      </c>
      <c r="Q34" s="149">
        <v>1987</v>
      </c>
      <c r="R34" s="149">
        <v>293.72771999999998</v>
      </c>
      <c r="S34" s="149">
        <v>1800</v>
      </c>
      <c r="T34" s="149">
        <v>228.58199999999999</v>
      </c>
      <c r="U34" s="149">
        <v>654</v>
      </c>
      <c r="V34" s="149">
        <v>106.63594999999999</v>
      </c>
      <c r="W34" s="149">
        <v>6550</v>
      </c>
      <c r="X34" s="149">
        <v>73.8125</v>
      </c>
      <c r="Y34" s="156">
        <v>0</v>
      </c>
      <c r="Z34" s="156">
        <v>0</v>
      </c>
      <c r="AA34" s="156">
        <v>0</v>
      </c>
      <c r="AB34" s="156">
        <v>0</v>
      </c>
      <c r="AC34" s="156">
        <v>1043</v>
      </c>
      <c r="AD34" s="156">
        <v>4.7052500000000004</v>
      </c>
      <c r="AE34" s="156">
        <v>0</v>
      </c>
      <c r="AF34" s="156">
        <v>0</v>
      </c>
      <c r="AG34" s="156"/>
      <c r="AH34" s="156"/>
      <c r="AI34" s="9">
        <f t="shared" si="0"/>
        <v>1989.5274200000001</v>
      </c>
      <c r="AJ34" s="66"/>
      <c r="AK34" s="66"/>
    </row>
    <row r="35" spans="2:37" s="36" customFormat="1" x14ac:dyDescent="0.25">
      <c r="B35" s="23" t="s">
        <v>176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9">
        <f t="shared" si="0"/>
        <v>0</v>
      </c>
      <c r="AJ35" s="66"/>
      <c r="AK35" s="66"/>
    </row>
    <row r="36" spans="2:37" s="36" customFormat="1" x14ac:dyDescent="0.25">
      <c r="B36" s="23" t="s">
        <v>177</v>
      </c>
      <c r="C36" s="149">
        <v>22000</v>
      </c>
      <c r="D36" s="149">
        <v>150.84200000000001</v>
      </c>
      <c r="E36" s="149">
        <v>38</v>
      </c>
      <c r="F36" s="149">
        <v>8.5879999999999992</v>
      </c>
      <c r="G36" s="149">
        <v>105</v>
      </c>
      <c r="H36" s="149">
        <v>156.04785000000001</v>
      </c>
      <c r="I36" s="149">
        <v>0</v>
      </c>
      <c r="J36" s="149">
        <v>0</v>
      </c>
      <c r="K36" s="149">
        <v>10</v>
      </c>
      <c r="L36" s="149">
        <v>2.0491999999999999</v>
      </c>
      <c r="M36" s="149"/>
      <c r="N36" s="149"/>
      <c r="O36" s="149"/>
      <c r="P36" s="149"/>
      <c r="Q36" s="149"/>
      <c r="R36" s="149"/>
      <c r="S36" s="149"/>
      <c r="T36" s="149"/>
      <c r="U36" s="149">
        <v>16</v>
      </c>
      <c r="V36" s="149">
        <v>5.0472000000000001</v>
      </c>
      <c r="W36" s="149">
        <v>1050</v>
      </c>
      <c r="X36" s="149">
        <v>10</v>
      </c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9">
        <f t="shared" si="0"/>
        <v>332.57424999999995</v>
      </c>
      <c r="AJ36" s="66"/>
      <c r="AK36" s="66"/>
    </row>
    <row r="37" spans="2:37" s="36" customFormat="1" x14ac:dyDescent="0.25">
      <c r="B37" s="23" t="s">
        <v>178</v>
      </c>
      <c r="C37" s="149">
        <v>14986</v>
      </c>
      <c r="D37" s="149">
        <v>183.26060000000001</v>
      </c>
      <c r="E37" s="149">
        <v>10</v>
      </c>
      <c r="F37" s="149">
        <v>3</v>
      </c>
      <c r="G37" s="149">
        <v>2178</v>
      </c>
      <c r="H37" s="149">
        <v>698.92700000000002</v>
      </c>
      <c r="I37" s="149">
        <v>0</v>
      </c>
      <c r="J37" s="149">
        <v>0</v>
      </c>
      <c r="K37" s="149">
        <v>3761</v>
      </c>
      <c r="L37" s="149">
        <v>335.577</v>
      </c>
      <c r="M37" s="149">
        <v>1857</v>
      </c>
      <c r="N37" s="149">
        <v>662.63499999999999</v>
      </c>
      <c r="O37" s="149">
        <v>0</v>
      </c>
      <c r="P37" s="149">
        <v>0</v>
      </c>
      <c r="Q37" s="149">
        <v>391</v>
      </c>
      <c r="R37" s="149">
        <v>43.084699999999998</v>
      </c>
      <c r="S37" s="149">
        <v>860</v>
      </c>
      <c r="T37" s="149">
        <v>158.25200000000001</v>
      </c>
      <c r="U37" s="149" t="s">
        <v>183</v>
      </c>
      <c r="V37" s="149">
        <v>97.696149999999989</v>
      </c>
      <c r="W37" s="149">
        <v>1600</v>
      </c>
      <c r="X37" s="149">
        <v>26.844000000000001</v>
      </c>
      <c r="Y37" s="156">
        <v>0</v>
      </c>
      <c r="Z37" s="156">
        <v>0</v>
      </c>
      <c r="AA37" s="156">
        <v>0</v>
      </c>
      <c r="AB37" s="156">
        <v>0</v>
      </c>
      <c r="AC37" s="156">
        <v>755</v>
      </c>
      <c r="AD37" s="156">
        <v>1.7818000000000001</v>
      </c>
      <c r="AE37" s="156">
        <v>0</v>
      </c>
      <c r="AF37" s="156">
        <v>0</v>
      </c>
      <c r="AG37" s="156"/>
      <c r="AH37" s="156"/>
      <c r="AI37" s="9">
        <f t="shared" si="0"/>
        <v>2211.0582500000005</v>
      </c>
      <c r="AJ37" s="66"/>
      <c r="AK37" s="66"/>
    </row>
    <row r="38" spans="2:37" s="36" customFormat="1" ht="15.75" thickBot="1" x14ac:dyDescent="0.3">
      <c r="B38" s="10" t="s">
        <v>179</v>
      </c>
      <c r="C38" s="145">
        <v>81280</v>
      </c>
      <c r="D38" s="145">
        <v>162.56</v>
      </c>
      <c r="E38" s="145">
        <v>19</v>
      </c>
      <c r="F38" s="145">
        <v>2.109</v>
      </c>
      <c r="G38" s="145">
        <v>4406</v>
      </c>
      <c r="H38" s="145">
        <v>3260.44</v>
      </c>
      <c r="I38" s="145"/>
      <c r="J38" s="145"/>
      <c r="K38" s="145">
        <v>2766</v>
      </c>
      <c r="L38" s="145">
        <v>768.94799999999998</v>
      </c>
      <c r="M38" s="145">
        <v>3413</v>
      </c>
      <c r="N38" s="145">
        <v>238.91</v>
      </c>
      <c r="O38" s="145"/>
      <c r="P38" s="145"/>
      <c r="Q38" s="145">
        <v>4500</v>
      </c>
      <c r="R38" s="145">
        <v>531</v>
      </c>
      <c r="S38" s="143">
        <v>9600</v>
      </c>
      <c r="T38" s="143">
        <v>11.52</v>
      </c>
      <c r="U38" s="145">
        <v>1205</v>
      </c>
      <c r="V38" s="145">
        <v>172.315</v>
      </c>
      <c r="W38" s="145">
        <v>16300</v>
      </c>
      <c r="X38" s="145">
        <v>198.86</v>
      </c>
      <c r="Y38" s="153"/>
      <c r="Z38" s="153"/>
      <c r="AA38" s="153"/>
      <c r="AB38" s="153"/>
      <c r="AC38" s="153">
        <v>2800</v>
      </c>
      <c r="AD38" s="153">
        <v>7.7</v>
      </c>
      <c r="AE38" s="153"/>
      <c r="AF38" s="153"/>
      <c r="AG38" s="153"/>
      <c r="AH38" s="153"/>
      <c r="AI38" s="9">
        <f t="shared" si="0"/>
        <v>5354.3619999999992</v>
      </c>
      <c r="AJ38" s="66"/>
      <c r="AK38" s="66"/>
    </row>
    <row r="39" spans="2:37" ht="15.75" thickBot="1" x14ac:dyDescent="0.3">
      <c r="B39" s="47" t="s">
        <v>102</v>
      </c>
      <c r="C39" s="119">
        <f t="shared" ref="C39:AH39" si="1">SUM(C6:C38)</f>
        <v>1186563</v>
      </c>
      <c r="D39" s="119">
        <f t="shared" si="1"/>
        <v>9495.4114000000009</v>
      </c>
      <c r="E39" s="119">
        <f t="shared" si="1"/>
        <v>18751.761999999999</v>
      </c>
      <c r="F39" s="119">
        <f t="shared" si="1"/>
        <v>7439.3337380000003</v>
      </c>
      <c r="G39" s="119">
        <f t="shared" si="1"/>
        <v>118271</v>
      </c>
      <c r="H39" s="119">
        <f t="shared" si="1"/>
        <v>65035.767890000003</v>
      </c>
      <c r="I39" s="119">
        <f t="shared" si="1"/>
        <v>2244</v>
      </c>
      <c r="J39" s="119">
        <f t="shared" si="1"/>
        <v>4185.53</v>
      </c>
      <c r="K39" s="119">
        <f t="shared" si="1"/>
        <v>88071</v>
      </c>
      <c r="L39" s="119">
        <f t="shared" si="1"/>
        <v>11751.240739999999</v>
      </c>
      <c r="M39" s="119">
        <f t="shared" si="1"/>
        <v>93636</v>
      </c>
      <c r="N39" s="119">
        <f t="shared" si="1"/>
        <v>10165.235860000001</v>
      </c>
      <c r="O39" s="119">
        <f t="shared" si="1"/>
        <v>24959</v>
      </c>
      <c r="P39" s="119">
        <f t="shared" si="1"/>
        <v>3067.7120000000004</v>
      </c>
      <c r="Q39" s="119">
        <f t="shared" si="1"/>
        <v>61946</v>
      </c>
      <c r="R39" s="119">
        <f t="shared" si="1"/>
        <v>7517.7268199999999</v>
      </c>
      <c r="S39" s="119">
        <f t="shared" si="1"/>
        <v>281383</v>
      </c>
      <c r="T39" s="119">
        <f t="shared" si="1"/>
        <v>21531.135140000006</v>
      </c>
      <c r="U39" s="119">
        <f t="shared" si="1"/>
        <v>71497</v>
      </c>
      <c r="V39" s="119">
        <f t="shared" si="1"/>
        <v>6241.7023429999999</v>
      </c>
      <c r="W39" s="119">
        <f t="shared" si="1"/>
        <v>1373906</v>
      </c>
      <c r="X39" s="119">
        <f t="shared" si="1"/>
        <v>21821.112789999999</v>
      </c>
      <c r="Y39" s="119">
        <f t="shared" si="1"/>
        <v>3300</v>
      </c>
      <c r="Z39" s="119">
        <f t="shared" si="1"/>
        <v>1650</v>
      </c>
      <c r="AA39" s="119">
        <f t="shared" si="1"/>
        <v>56330</v>
      </c>
      <c r="AB39" s="119">
        <f t="shared" si="1"/>
        <v>183.4965</v>
      </c>
      <c r="AC39" s="119">
        <f t="shared" si="1"/>
        <v>102318</v>
      </c>
      <c r="AD39" s="119">
        <f t="shared" si="1"/>
        <v>678.52341999999999</v>
      </c>
      <c r="AE39" s="119">
        <f t="shared" si="1"/>
        <v>311</v>
      </c>
      <c r="AF39" s="119">
        <f t="shared" si="1"/>
        <v>123.30199999999999</v>
      </c>
      <c r="AG39" s="119">
        <f t="shared" si="1"/>
        <v>38500</v>
      </c>
      <c r="AH39" s="119">
        <f t="shared" si="1"/>
        <v>45.661249999999995</v>
      </c>
      <c r="AI39" s="123">
        <v>171249.8</v>
      </c>
      <c r="AJ39" s="66"/>
      <c r="AK39" s="66"/>
    </row>
    <row r="40" spans="2:37" x14ac:dyDescent="0.25">
      <c r="B40" s="48" t="s">
        <v>17</v>
      </c>
      <c r="C40" s="49">
        <v>2780</v>
      </c>
      <c r="D40" s="49">
        <v>20</v>
      </c>
      <c r="E40" s="49">
        <v>435</v>
      </c>
      <c r="F40" s="49">
        <v>53.5</v>
      </c>
      <c r="G40" s="49">
        <v>3267</v>
      </c>
      <c r="H40" s="49">
        <v>870</v>
      </c>
      <c r="I40" s="49">
        <v>0</v>
      </c>
      <c r="J40" s="49">
        <v>0</v>
      </c>
      <c r="K40" s="49">
        <v>5282</v>
      </c>
      <c r="L40" s="49">
        <v>726</v>
      </c>
      <c r="M40" s="49">
        <v>28767</v>
      </c>
      <c r="N40" s="49">
        <v>102.7</v>
      </c>
      <c r="O40" s="49"/>
      <c r="P40" s="49"/>
      <c r="Q40" s="49"/>
      <c r="R40" s="49"/>
      <c r="S40" s="49">
        <v>6706</v>
      </c>
      <c r="T40" s="49">
        <v>653</v>
      </c>
      <c r="U40" s="49">
        <v>1030</v>
      </c>
      <c r="V40" s="49">
        <v>118</v>
      </c>
      <c r="W40" s="49">
        <v>27300</v>
      </c>
      <c r="X40" s="49">
        <v>370</v>
      </c>
      <c r="Y40" s="49"/>
      <c r="Z40" s="49"/>
      <c r="AA40" s="49"/>
      <c r="AB40" s="49"/>
      <c r="AC40" s="49">
        <v>2546</v>
      </c>
      <c r="AD40" s="49">
        <v>54</v>
      </c>
      <c r="AE40" s="49"/>
      <c r="AF40" s="49"/>
      <c r="AG40" s="49"/>
      <c r="AH40" s="49"/>
      <c r="AI40" s="9">
        <f t="shared" ref="AI40:AI54" si="2">D40+F40+H40+J40+L40+N40+P40+R40+T40+V40+X40+Z40+AB40+AD40+AF40+AH40</f>
        <v>2967.2</v>
      </c>
      <c r="AJ40" s="66"/>
      <c r="AK40" s="66"/>
    </row>
    <row r="41" spans="2:37" x14ac:dyDescent="0.25">
      <c r="B41" s="48" t="s">
        <v>134</v>
      </c>
      <c r="C41" s="50">
        <v>63500</v>
      </c>
      <c r="D41" s="50">
        <v>119.9</v>
      </c>
      <c r="E41" s="50">
        <v>1540</v>
      </c>
      <c r="F41" s="50">
        <v>728.6</v>
      </c>
      <c r="G41" s="50">
        <v>24479</v>
      </c>
      <c r="H41" s="50">
        <v>7492.5</v>
      </c>
      <c r="I41" s="50"/>
      <c r="J41" s="50"/>
      <c r="K41" s="50">
        <v>8530</v>
      </c>
      <c r="L41" s="50">
        <v>250.8</v>
      </c>
      <c r="M41" s="50">
        <v>6265</v>
      </c>
      <c r="N41" s="50">
        <v>35.9</v>
      </c>
      <c r="O41" s="50">
        <v>16250</v>
      </c>
      <c r="P41" s="50">
        <v>2925</v>
      </c>
      <c r="Q41" s="50">
        <v>0</v>
      </c>
      <c r="R41" s="50">
        <v>0</v>
      </c>
      <c r="S41" s="50">
        <v>18324</v>
      </c>
      <c r="T41" s="50">
        <v>219.7</v>
      </c>
      <c r="U41" s="50">
        <v>271</v>
      </c>
      <c r="V41" s="50">
        <v>0</v>
      </c>
      <c r="W41" s="50">
        <v>127050</v>
      </c>
      <c r="X41" s="50">
        <v>1785.1</v>
      </c>
      <c r="Y41" s="50">
        <v>0</v>
      </c>
      <c r="Z41" s="50">
        <v>0</v>
      </c>
      <c r="AA41" s="50">
        <v>0</v>
      </c>
      <c r="AB41" s="50">
        <v>0</v>
      </c>
      <c r="AC41" s="50">
        <v>14300</v>
      </c>
      <c r="AD41" s="50">
        <v>54.9</v>
      </c>
      <c r="AE41" s="50">
        <v>0</v>
      </c>
      <c r="AF41" s="50">
        <v>0</v>
      </c>
      <c r="AG41" s="50">
        <v>0</v>
      </c>
      <c r="AH41" s="50">
        <v>0</v>
      </c>
      <c r="AI41" s="9">
        <f t="shared" si="2"/>
        <v>13612.4</v>
      </c>
      <c r="AJ41" s="66"/>
      <c r="AK41" s="66"/>
    </row>
    <row r="42" spans="2:37" x14ac:dyDescent="0.25">
      <c r="B42" s="48" t="s">
        <v>135</v>
      </c>
      <c r="C42" s="40">
        <v>44300</v>
      </c>
      <c r="D42" s="39">
        <v>93</v>
      </c>
      <c r="E42" s="39">
        <v>1440</v>
      </c>
      <c r="F42" s="39">
        <v>88.2</v>
      </c>
      <c r="G42" s="39">
        <v>11200</v>
      </c>
      <c r="H42" s="39">
        <v>1981.9</v>
      </c>
      <c r="I42" s="39"/>
      <c r="J42" s="39">
        <v>0</v>
      </c>
      <c r="K42" s="39">
        <v>3500</v>
      </c>
      <c r="L42" s="39">
        <v>579.1</v>
      </c>
      <c r="M42" s="40">
        <v>11400</v>
      </c>
      <c r="N42" s="39">
        <v>111</v>
      </c>
      <c r="O42" s="39"/>
      <c r="P42" s="39">
        <v>0</v>
      </c>
      <c r="Q42" s="39">
        <v>25000</v>
      </c>
      <c r="R42" s="39">
        <v>632.70000000000005</v>
      </c>
      <c r="S42" s="39">
        <v>13100</v>
      </c>
      <c r="T42" s="39">
        <v>342.1</v>
      </c>
      <c r="U42" s="39">
        <v>350</v>
      </c>
      <c r="V42" s="39">
        <v>0</v>
      </c>
      <c r="W42" s="39">
        <v>33245</v>
      </c>
      <c r="X42" s="39">
        <v>3250.1</v>
      </c>
      <c r="Y42" s="122"/>
      <c r="Z42" s="122">
        <v>0</v>
      </c>
      <c r="AA42" s="122"/>
      <c r="AB42" s="122">
        <v>0</v>
      </c>
      <c r="AC42" s="122">
        <v>9400</v>
      </c>
      <c r="AD42" s="122">
        <v>22.6</v>
      </c>
      <c r="AE42" s="122"/>
      <c r="AF42" s="122">
        <v>0</v>
      </c>
      <c r="AG42" s="122"/>
      <c r="AH42" s="122">
        <v>0</v>
      </c>
      <c r="AI42" s="9">
        <f t="shared" si="2"/>
        <v>7100.7</v>
      </c>
      <c r="AJ42" s="66"/>
      <c r="AK42" s="66"/>
    </row>
    <row r="43" spans="2:37" ht="16.5" customHeight="1" x14ac:dyDescent="0.25">
      <c r="B43" s="51" t="s">
        <v>148</v>
      </c>
      <c r="C43" s="49">
        <v>40350</v>
      </c>
      <c r="D43" s="49">
        <v>668</v>
      </c>
      <c r="E43" s="49">
        <v>275</v>
      </c>
      <c r="F43" s="49">
        <v>51.3</v>
      </c>
      <c r="G43" s="49">
        <v>4915</v>
      </c>
      <c r="H43" s="49">
        <v>1933</v>
      </c>
      <c r="I43" s="49">
        <v>269</v>
      </c>
      <c r="J43" s="49">
        <v>149.5</v>
      </c>
      <c r="K43" s="49">
        <v>6070</v>
      </c>
      <c r="L43" s="49">
        <v>235.6</v>
      </c>
      <c r="M43" s="49">
        <v>17975</v>
      </c>
      <c r="N43" s="49">
        <v>433.5</v>
      </c>
      <c r="O43" s="49">
        <v>2670</v>
      </c>
      <c r="P43" s="49">
        <v>324.60000000000002</v>
      </c>
      <c r="Q43" s="49"/>
      <c r="R43" s="49"/>
      <c r="S43" s="49">
        <v>4690</v>
      </c>
      <c r="T43" s="49">
        <v>177.2</v>
      </c>
      <c r="U43" s="49">
        <v>955</v>
      </c>
      <c r="V43" s="49">
        <v>106.8</v>
      </c>
      <c r="W43" s="49">
        <v>36004</v>
      </c>
      <c r="X43" s="49">
        <v>501.8</v>
      </c>
      <c r="Y43" s="49">
        <v>51</v>
      </c>
      <c r="Z43" s="49">
        <v>219.3</v>
      </c>
      <c r="AA43" s="49"/>
      <c r="AB43" s="49"/>
      <c r="AC43" s="49">
        <v>5500</v>
      </c>
      <c r="AD43" s="49">
        <v>13.7</v>
      </c>
      <c r="AE43" s="49">
        <v>3</v>
      </c>
      <c r="AF43" s="49"/>
      <c r="AG43" s="49"/>
      <c r="AH43" s="49"/>
      <c r="AI43" s="9">
        <f t="shared" si="2"/>
        <v>4814.3</v>
      </c>
      <c r="AJ43" s="66"/>
      <c r="AK43" s="66"/>
    </row>
    <row r="44" spans="2:37" ht="25.5" x14ac:dyDescent="0.25">
      <c r="B44" s="52" t="s">
        <v>144</v>
      </c>
      <c r="C44" s="43">
        <v>7000</v>
      </c>
      <c r="D44" s="42">
        <v>18.7</v>
      </c>
      <c r="E44" s="43">
        <v>43</v>
      </c>
      <c r="F44" s="42">
        <v>46.4</v>
      </c>
      <c r="G44" s="41">
        <v>1000</v>
      </c>
      <c r="H44" s="53">
        <v>992.3</v>
      </c>
      <c r="I44" s="43">
        <v>2249</v>
      </c>
      <c r="J44" s="44">
        <v>926</v>
      </c>
      <c r="K44" s="42">
        <v>2730</v>
      </c>
      <c r="L44" s="42">
        <v>380.8</v>
      </c>
      <c r="M44" s="43">
        <v>155</v>
      </c>
      <c r="N44" s="46">
        <v>16.7</v>
      </c>
      <c r="O44" s="46">
        <v>0</v>
      </c>
      <c r="P44" s="46">
        <v>0</v>
      </c>
      <c r="Q44" s="46">
        <v>0</v>
      </c>
      <c r="R44" s="46">
        <v>0</v>
      </c>
      <c r="S44" s="41">
        <v>17000</v>
      </c>
      <c r="T44" s="42">
        <v>135.9</v>
      </c>
      <c r="U44" s="41">
        <v>1390</v>
      </c>
      <c r="V44" s="42">
        <v>301</v>
      </c>
      <c r="W44" s="41">
        <v>39938</v>
      </c>
      <c r="X44" s="42">
        <v>695.2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9">
        <f t="shared" si="2"/>
        <v>3513</v>
      </c>
      <c r="AJ44" s="66"/>
      <c r="AK44" s="66"/>
    </row>
    <row r="45" spans="2:37" ht="25.9" customHeight="1" x14ac:dyDescent="0.25">
      <c r="B45" s="52" t="s">
        <v>136</v>
      </c>
      <c r="C45" s="49">
        <v>16500</v>
      </c>
      <c r="D45" s="49">
        <v>31.3</v>
      </c>
      <c r="E45" s="49">
        <v>560</v>
      </c>
      <c r="F45" s="49">
        <v>72.900000000000006</v>
      </c>
      <c r="G45" s="49">
        <v>1979</v>
      </c>
      <c r="H45" s="49">
        <v>1011</v>
      </c>
      <c r="I45" s="49">
        <v>0</v>
      </c>
      <c r="J45" s="49">
        <v>0</v>
      </c>
      <c r="K45" s="49">
        <v>2944</v>
      </c>
      <c r="L45" s="49">
        <v>384.2</v>
      </c>
      <c r="M45" s="49">
        <v>5529</v>
      </c>
      <c r="N45" s="49">
        <v>299.7</v>
      </c>
      <c r="O45" s="49">
        <v>300</v>
      </c>
      <c r="P45" s="49">
        <v>87</v>
      </c>
      <c r="Q45" s="49">
        <v>472</v>
      </c>
      <c r="R45" s="49">
        <v>21.8</v>
      </c>
      <c r="S45" s="49">
        <v>62700</v>
      </c>
      <c r="T45" s="49">
        <v>364.3</v>
      </c>
      <c r="U45" s="49">
        <v>206</v>
      </c>
      <c r="V45" s="49">
        <v>51</v>
      </c>
      <c r="W45" s="49">
        <v>32300</v>
      </c>
      <c r="X45" s="49">
        <v>257.10000000000002</v>
      </c>
      <c r="Y45" s="49">
        <v>2000</v>
      </c>
      <c r="Z45" s="49">
        <v>40</v>
      </c>
      <c r="AA45" s="49">
        <v>30000</v>
      </c>
      <c r="AB45" s="49">
        <v>759.3</v>
      </c>
      <c r="AC45" s="49">
        <v>1850</v>
      </c>
      <c r="AD45" s="49">
        <v>4.4000000000000004</v>
      </c>
      <c r="AE45" s="49">
        <v>50</v>
      </c>
      <c r="AF45" s="49">
        <v>17.3</v>
      </c>
      <c r="AG45" s="49"/>
      <c r="AH45" s="49"/>
      <c r="AI45" s="9">
        <f t="shared" si="2"/>
        <v>3401.3000000000006</v>
      </c>
      <c r="AJ45" s="66"/>
      <c r="AK45" s="66"/>
    </row>
    <row r="46" spans="2:37" x14ac:dyDescent="0.25">
      <c r="B46" s="52" t="s">
        <v>137</v>
      </c>
      <c r="C46" s="49">
        <v>67500</v>
      </c>
      <c r="D46" s="49">
        <v>865.3</v>
      </c>
      <c r="E46" s="49">
        <v>752</v>
      </c>
      <c r="F46" s="49">
        <v>216.1</v>
      </c>
      <c r="G46" s="49">
        <v>1460</v>
      </c>
      <c r="H46" s="49">
        <v>29.2</v>
      </c>
      <c r="I46" s="49">
        <v>0</v>
      </c>
      <c r="J46" s="49">
        <v>0</v>
      </c>
      <c r="K46" s="49">
        <v>4294</v>
      </c>
      <c r="L46" s="54">
        <v>848.6</v>
      </c>
      <c r="M46" s="49">
        <v>0</v>
      </c>
      <c r="N46" s="49">
        <v>0</v>
      </c>
      <c r="O46" s="49">
        <v>320</v>
      </c>
      <c r="P46" s="49">
        <v>37.200000000000003</v>
      </c>
      <c r="Q46" s="49">
        <v>7222</v>
      </c>
      <c r="R46" s="49">
        <v>214.2</v>
      </c>
      <c r="S46" s="49">
        <v>20100</v>
      </c>
      <c r="T46" s="49">
        <v>23.2</v>
      </c>
      <c r="U46" s="49">
        <v>1322</v>
      </c>
      <c r="V46" s="49">
        <v>236.9</v>
      </c>
      <c r="W46" s="49">
        <v>47060</v>
      </c>
      <c r="X46" s="49">
        <v>366.5</v>
      </c>
      <c r="Y46" s="49">
        <v>0</v>
      </c>
      <c r="Z46" s="49">
        <v>0</v>
      </c>
      <c r="AA46" s="49">
        <v>0</v>
      </c>
      <c r="AB46" s="49">
        <v>0</v>
      </c>
      <c r="AC46" s="49">
        <v>1500</v>
      </c>
      <c r="AD46" s="49">
        <v>7.2</v>
      </c>
      <c r="AE46" s="49">
        <v>0</v>
      </c>
      <c r="AF46" s="49">
        <v>0</v>
      </c>
      <c r="AG46" s="49">
        <v>0</v>
      </c>
      <c r="AH46" s="49">
        <v>0</v>
      </c>
      <c r="AI46" s="9">
        <f t="shared" si="2"/>
        <v>2844.3999999999996</v>
      </c>
      <c r="AJ46" s="66"/>
      <c r="AK46" s="66"/>
    </row>
    <row r="47" spans="2:37" x14ac:dyDescent="0.25">
      <c r="B47" s="52" t="s">
        <v>18</v>
      </c>
      <c r="C47" s="39">
        <v>17150</v>
      </c>
      <c r="D47" s="39">
        <v>202.1</v>
      </c>
      <c r="E47" s="39">
        <v>310</v>
      </c>
      <c r="F47" s="39">
        <v>202</v>
      </c>
      <c r="G47" s="39">
        <v>2862</v>
      </c>
      <c r="H47" s="39">
        <v>1744</v>
      </c>
      <c r="I47" s="39">
        <v>110</v>
      </c>
      <c r="J47" s="39">
        <v>55</v>
      </c>
      <c r="K47" s="39">
        <v>600</v>
      </c>
      <c r="L47" s="39">
        <v>233.6</v>
      </c>
      <c r="M47" s="40">
        <v>1416</v>
      </c>
      <c r="N47" s="39">
        <v>142.4</v>
      </c>
      <c r="O47" s="39">
        <v>206</v>
      </c>
      <c r="P47" s="39">
        <v>55.6</v>
      </c>
      <c r="Q47" s="39"/>
      <c r="R47" s="39"/>
      <c r="S47" s="39">
        <v>9750</v>
      </c>
      <c r="T47" s="39">
        <v>10.7</v>
      </c>
      <c r="U47" s="39">
        <v>547</v>
      </c>
      <c r="V47" s="39">
        <v>122</v>
      </c>
      <c r="W47" s="39">
        <v>29150</v>
      </c>
      <c r="X47" s="39">
        <v>824.6</v>
      </c>
      <c r="Y47" s="122">
        <v>0</v>
      </c>
      <c r="Z47" s="122">
        <v>0</v>
      </c>
      <c r="AA47" s="122">
        <v>0</v>
      </c>
      <c r="AB47" s="122">
        <v>0</v>
      </c>
      <c r="AC47" s="122">
        <v>1200</v>
      </c>
      <c r="AD47" s="122">
        <v>3</v>
      </c>
      <c r="AE47" s="122">
        <v>48</v>
      </c>
      <c r="AF47" s="122">
        <v>25</v>
      </c>
      <c r="AG47" s="122">
        <v>0</v>
      </c>
      <c r="AH47" s="122">
        <v>0</v>
      </c>
      <c r="AI47" s="9">
        <f t="shared" si="2"/>
        <v>3619.9999999999995</v>
      </c>
      <c r="AJ47" s="66"/>
      <c r="AK47" s="66"/>
    </row>
    <row r="48" spans="2:37" x14ac:dyDescent="0.25">
      <c r="B48" s="52" t="s">
        <v>138</v>
      </c>
      <c r="C48" s="49">
        <v>39150</v>
      </c>
      <c r="D48" s="49">
        <v>777.6</v>
      </c>
      <c r="E48" s="49">
        <v>346</v>
      </c>
      <c r="F48" s="49">
        <v>108.8</v>
      </c>
      <c r="G48" s="49">
        <v>5326</v>
      </c>
      <c r="H48" s="49">
        <v>2132.4</v>
      </c>
      <c r="I48" s="49">
        <v>350</v>
      </c>
      <c r="J48" s="49">
        <v>168</v>
      </c>
      <c r="K48" s="49">
        <v>4766</v>
      </c>
      <c r="L48" s="49">
        <v>532</v>
      </c>
      <c r="M48" s="49">
        <v>6198</v>
      </c>
      <c r="N48" s="49">
        <v>162.69999999999999</v>
      </c>
      <c r="O48" s="49"/>
      <c r="P48" s="49"/>
      <c r="Q48" s="49"/>
      <c r="R48" s="49"/>
      <c r="S48" s="49">
        <v>196</v>
      </c>
      <c r="T48" s="49">
        <v>21.4</v>
      </c>
      <c r="U48" s="49">
        <v>350</v>
      </c>
      <c r="V48" s="49">
        <v>105</v>
      </c>
      <c r="W48" s="49">
        <v>10500</v>
      </c>
      <c r="X48" s="49">
        <v>114.5</v>
      </c>
      <c r="Y48" s="49">
        <v>0</v>
      </c>
      <c r="Z48" s="49">
        <v>0</v>
      </c>
      <c r="AA48" s="49">
        <v>39</v>
      </c>
      <c r="AB48" s="49">
        <v>39</v>
      </c>
      <c r="AC48" s="49">
        <v>14820</v>
      </c>
      <c r="AD48" s="49">
        <v>35.4</v>
      </c>
      <c r="AE48" s="49">
        <v>20</v>
      </c>
      <c r="AF48" s="49">
        <v>10</v>
      </c>
      <c r="AG48" s="49">
        <v>0</v>
      </c>
      <c r="AH48" s="49">
        <v>0</v>
      </c>
      <c r="AI48" s="9">
        <f t="shared" si="2"/>
        <v>4206.7999999999993</v>
      </c>
      <c r="AJ48" s="66"/>
      <c r="AK48" s="66"/>
    </row>
    <row r="49" spans="2:40" x14ac:dyDescent="0.25">
      <c r="B49" s="52" t="s">
        <v>70</v>
      </c>
      <c r="C49" s="49">
        <v>46000</v>
      </c>
      <c r="D49" s="49">
        <v>82.8</v>
      </c>
      <c r="E49" s="49">
        <v>94</v>
      </c>
      <c r="F49" s="49">
        <v>40.799999999999997</v>
      </c>
      <c r="G49" s="49">
        <v>20</v>
      </c>
      <c r="H49" s="49">
        <v>12.3</v>
      </c>
      <c r="I49" s="49">
        <v>65</v>
      </c>
      <c r="J49" s="49">
        <v>115.1</v>
      </c>
      <c r="K49" s="49">
        <v>180</v>
      </c>
      <c r="L49" s="49">
        <v>15.3</v>
      </c>
      <c r="M49" s="49">
        <v>41</v>
      </c>
      <c r="N49" s="49">
        <v>1.1000000000000001</v>
      </c>
      <c r="O49" s="49">
        <v>3380</v>
      </c>
      <c r="P49" s="49">
        <v>1345.9</v>
      </c>
      <c r="Q49" s="49">
        <v>0</v>
      </c>
      <c r="R49" s="49">
        <v>0</v>
      </c>
      <c r="S49" s="49">
        <v>0</v>
      </c>
      <c r="T49" s="49">
        <v>0</v>
      </c>
      <c r="U49" s="49">
        <v>220</v>
      </c>
      <c r="V49" s="49">
        <v>54.5</v>
      </c>
      <c r="W49" s="49">
        <v>6600</v>
      </c>
      <c r="X49" s="49">
        <v>116.8</v>
      </c>
      <c r="Y49" s="49"/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9">
        <f t="shared" si="2"/>
        <v>1784.6000000000001</v>
      </c>
      <c r="AJ49" s="66"/>
      <c r="AK49" s="66"/>
      <c r="AL49" s="1" t="s">
        <v>110</v>
      </c>
    </row>
    <row r="50" spans="2:40" x14ac:dyDescent="0.25">
      <c r="B50" s="52" t="s">
        <v>71</v>
      </c>
      <c r="C50" s="49">
        <v>1450</v>
      </c>
      <c r="D50" s="49">
        <v>2.6</v>
      </c>
      <c r="E50" s="49">
        <v>37</v>
      </c>
      <c r="F50" s="49">
        <v>25.9</v>
      </c>
      <c r="G50" s="49">
        <v>440</v>
      </c>
      <c r="H50" s="49">
        <v>132.80000000000001</v>
      </c>
      <c r="I50" s="49">
        <v>5</v>
      </c>
      <c r="J50" s="49">
        <v>11</v>
      </c>
      <c r="K50" s="49"/>
      <c r="L50" s="49"/>
      <c r="M50" s="49">
        <v>200</v>
      </c>
      <c r="N50" s="49">
        <v>2</v>
      </c>
      <c r="O50" s="49"/>
      <c r="P50" s="49"/>
      <c r="Q50" s="49"/>
      <c r="R50" s="49"/>
      <c r="S50" s="49">
        <v>40</v>
      </c>
      <c r="T50" s="49">
        <v>8</v>
      </c>
      <c r="U50" s="49">
        <v>79</v>
      </c>
      <c r="V50" s="49">
        <v>26.9</v>
      </c>
      <c r="W50" s="49">
        <v>6450</v>
      </c>
      <c r="X50" s="49">
        <v>59.3</v>
      </c>
      <c r="Y50" s="49">
        <v>2</v>
      </c>
      <c r="Z50" s="49">
        <v>2</v>
      </c>
      <c r="AA50" s="49">
        <v>0</v>
      </c>
      <c r="AB50" s="49"/>
      <c r="AC50" s="49"/>
      <c r="AD50" s="49"/>
      <c r="AE50" s="49">
        <v>2</v>
      </c>
      <c r="AF50" s="49">
        <v>1.2</v>
      </c>
      <c r="AG50" s="49">
        <v>0</v>
      </c>
      <c r="AH50" s="49"/>
      <c r="AI50" s="9">
        <f t="shared" si="2"/>
        <v>271.7</v>
      </c>
      <c r="AJ50" s="66"/>
      <c r="AK50" s="66"/>
    </row>
    <row r="51" spans="2:40" x14ac:dyDescent="0.25">
      <c r="B51" s="52" t="s">
        <v>93</v>
      </c>
      <c r="C51" s="49">
        <v>10800</v>
      </c>
      <c r="D51" s="49">
        <v>21.4</v>
      </c>
      <c r="E51" s="49">
        <v>334.03</v>
      </c>
      <c r="F51" s="49">
        <v>122.5</v>
      </c>
      <c r="G51" s="49">
        <v>22</v>
      </c>
      <c r="H51" s="49">
        <v>11</v>
      </c>
      <c r="I51" s="49">
        <v>55</v>
      </c>
      <c r="J51" s="49">
        <v>65.099999999999994</v>
      </c>
      <c r="K51" s="49">
        <v>141</v>
      </c>
      <c r="L51" s="49">
        <v>16.8</v>
      </c>
      <c r="M51" s="49">
        <v>0</v>
      </c>
      <c r="N51" s="49">
        <v>0</v>
      </c>
      <c r="O51" s="49">
        <v>3560</v>
      </c>
      <c r="P51" s="49">
        <v>1695.4</v>
      </c>
      <c r="Q51" s="49">
        <v>0</v>
      </c>
      <c r="R51" s="49">
        <v>0</v>
      </c>
      <c r="S51" s="49">
        <v>17</v>
      </c>
      <c r="T51" s="49">
        <v>1.8</v>
      </c>
      <c r="U51" s="49">
        <v>44</v>
      </c>
      <c r="V51" s="49">
        <v>15.3</v>
      </c>
      <c r="W51" s="49">
        <v>16124</v>
      </c>
      <c r="X51" s="49">
        <v>171.3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9">
        <f t="shared" si="2"/>
        <v>2120.6</v>
      </c>
      <c r="AJ51" s="66" t="s">
        <v>110</v>
      </c>
      <c r="AK51" s="66"/>
      <c r="AL51" s="1" t="s">
        <v>110</v>
      </c>
    </row>
    <row r="52" spans="2:40" x14ac:dyDescent="0.25">
      <c r="B52" s="52" t="s">
        <v>19</v>
      </c>
      <c r="C52" s="49">
        <v>14720</v>
      </c>
      <c r="D52" s="49">
        <v>254.5</v>
      </c>
      <c r="E52" s="49">
        <v>361</v>
      </c>
      <c r="F52" s="49">
        <v>57.2</v>
      </c>
      <c r="G52" s="49">
        <v>2520</v>
      </c>
      <c r="H52" s="49">
        <v>252.5</v>
      </c>
      <c r="I52" s="49"/>
      <c r="J52" s="49"/>
      <c r="K52" s="49">
        <v>2900</v>
      </c>
      <c r="L52" s="49">
        <v>511.6</v>
      </c>
      <c r="M52" s="49">
        <v>3500</v>
      </c>
      <c r="N52" s="49">
        <v>71</v>
      </c>
      <c r="O52" s="49"/>
      <c r="P52" s="49"/>
      <c r="Q52" s="49"/>
      <c r="R52" s="49"/>
      <c r="S52" s="49">
        <v>1740</v>
      </c>
      <c r="T52" s="49">
        <v>170.1</v>
      </c>
      <c r="U52" s="49">
        <v>40</v>
      </c>
      <c r="V52" s="49">
        <v>15.4</v>
      </c>
      <c r="W52" s="49">
        <v>10900</v>
      </c>
      <c r="X52" s="49">
        <v>143.80000000000001</v>
      </c>
      <c r="Y52" s="49"/>
      <c r="Z52" s="49"/>
      <c r="AA52" s="49"/>
      <c r="AB52" s="49"/>
      <c r="AC52" s="49"/>
      <c r="AD52" s="49"/>
      <c r="AE52" s="49"/>
      <c r="AF52" s="49"/>
      <c r="AG52" s="49">
        <v>0</v>
      </c>
      <c r="AH52" s="49">
        <v>0</v>
      </c>
      <c r="AI52" s="9">
        <f t="shared" si="2"/>
        <v>1476.1000000000001</v>
      </c>
      <c r="AJ52" s="66"/>
      <c r="AK52" s="66"/>
      <c r="AL52" s="1" t="s">
        <v>110</v>
      </c>
      <c r="AM52" s="1" t="s">
        <v>110</v>
      </c>
    </row>
    <row r="53" spans="2:40" x14ac:dyDescent="0.25">
      <c r="B53" s="52" t="s">
        <v>20</v>
      </c>
      <c r="C53" s="49">
        <v>16000</v>
      </c>
      <c r="D53" s="49">
        <v>19.3</v>
      </c>
      <c r="E53" s="49">
        <v>139</v>
      </c>
      <c r="F53" s="49">
        <v>46</v>
      </c>
      <c r="G53" s="49">
        <v>1846</v>
      </c>
      <c r="H53" s="49">
        <v>36</v>
      </c>
      <c r="I53" s="49">
        <v>33</v>
      </c>
      <c r="J53" s="49">
        <v>29.7</v>
      </c>
      <c r="K53" s="49">
        <v>2600</v>
      </c>
      <c r="L53" s="49">
        <v>57</v>
      </c>
      <c r="M53" s="49">
        <v>3390</v>
      </c>
      <c r="N53" s="49">
        <v>7.8</v>
      </c>
      <c r="O53" s="49">
        <v>0</v>
      </c>
      <c r="P53" s="49">
        <v>0</v>
      </c>
      <c r="Q53" s="49">
        <v>0</v>
      </c>
      <c r="R53" s="49">
        <v>0</v>
      </c>
      <c r="S53" s="49">
        <v>790</v>
      </c>
      <c r="T53" s="49">
        <v>32</v>
      </c>
      <c r="U53" s="49">
        <v>168</v>
      </c>
      <c r="V53" s="49">
        <v>28.1</v>
      </c>
      <c r="W53" s="49">
        <v>4024</v>
      </c>
      <c r="X53" s="49">
        <v>35.6</v>
      </c>
      <c r="Y53" s="49">
        <v>0</v>
      </c>
      <c r="Z53" s="49">
        <v>0</v>
      </c>
      <c r="AA53" s="49">
        <v>0</v>
      </c>
      <c r="AB53" s="49">
        <v>0</v>
      </c>
      <c r="AC53" s="49">
        <v>1100</v>
      </c>
      <c r="AD53" s="49">
        <v>7.7</v>
      </c>
      <c r="AE53" s="49">
        <v>1</v>
      </c>
      <c r="AF53" s="49">
        <v>494</v>
      </c>
      <c r="AG53" s="49">
        <v>0</v>
      </c>
      <c r="AH53" s="49">
        <v>0</v>
      </c>
      <c r="AI53" s="9">
        <f t="shared" si="2"/>
        <v>793.2</v>
      </c>
      <c r="AJ53" s="66"/>
      <c r="AK53" s="66" t="s">
        <v>110</v>
      </c>
      <c r="AL53" s="1" t="s">
        <v>110</v>
      </c>
      <c r="AM53" s="1" t="s">
        <v>110</v>
      </c>
      <c r="AN53" s="1" t="s">
        <v>110</v>
      </c>
    </row>
    <row r="54" spans="2:40" ht="15.75" thickBot="1" x14ac:dyDescent="0.3">
      <c r="B54" s="52" t="s">
        <v>145</v>
      </c>
      <c r="C54" s="55">
        <v>27800</v>
      </c>
      <c r="D54" s="49">
        <v>637.6</v>
      </c>
      <c r="E54" s="49">
        <v>200</v>
      </c>
      <c r="F54" s="49">
        <v>35.5</v>
      </c>
      <c r="G54" s="49">
        <v>2841</v>
      </c>
      <c r="H54" s="49">
        <v>215.1</v>
      </c>
      <c r="I54" s="49">
        <v>11</v>
      </c>
      <c r="J54" s="49">
        <v>12.6</v>
      </c>
      <c r="K54" s="49">
        <v>2450</v>
      </c>
      <c r="L54" s="49">
        <v>409.9</v>
      </c>
      <c r="M54" s="49">
        <v>0</v>
      </c>
      <c r="N54" s="49">
        <v>0</v>
      </c>
      <c r="O54" s="49">
        <v>4300</v>
      </c>
      <c r="P54" s="49">
        <v>178.5</v>
      </c>
      <c r="Q54" s="49"/>
      <c r="R54" s="49"/>
      <c r="S54" s="49">
        <v>2870</v>
      </c>
      <c r="T54" s="49">
        <v>3</v>
      </c>
      <c r="U54" s="49">
        <v>200</v>
      </c>
      <c r="V54" s="49">
        <v>74.8</v>
      </c>
      <c r="W54" s="49">
        <v>5900</v>
      </c>
      <c r="X54" s="49">
        <v>67</v>
      </c>
      <c r="Y54" s="49"/>
      <c r="Z54" s="49"/>
      <c r="AA54" s="49"/>
      <c r="AB54" s="49"/>
      <c r="AC54" s="49">
        <v>2640</v>
      </c>
      <c r="AD54" s="49">
        <v>6.2</v>
      </c>
      <c r="AE54" s="49"/>
      <c r="AF54" s="49"/>
      <c r="AG54" s="49"/>
      <c r="AH54" s="49"/>
      <c r="AI54" s="9">
        <f t="shared" si="2"/>
        <v>1640.2</v>
      </c>
      <c r="AJ54" s="66"/>
      <c r="AK54" s="66"/>
      <c r="AM54" s="1" t="s">
        <v>110</v>
      </c>
    </row>
    <row r="55" spans="2:40" ht="15.75" thickBot="1" x14ac:dyDescent="0.3">
      <c r="B55" s="21" t="s">
        <v>73</v>
      </c>
      <c r="C55" s="22">
        <v>245761</v>
      </c>
      <c r="D55" s="22">
        <v>853.1</v>
      </c>
      <c r="E55" s="22">
        <v>5123.875</v>
      </c>
      <c r="F55" s="22">
        <v>1343.7</v>
      </c>
      <c r="G55" s="22">
        <v>49236</v>
      </c>
      <c r="H55" s="22">
        <v>18255.599999999995</v>
      </c>
      <c r="I55" s="22">
        <v>3247</v>
      </c>
      <c r="J55" s="22">
        <v>1742.4999999999998</v>
      </c>
      <c r="K55" s="22">
        <v>27515</v>
      </c>
      <c r="L55" s="22">
        <v>3568.2</v>
      </c>
      <c r="M55" s="22">
        <v>36656</v>
      </c>
      <c r="N55" s="22">
        <v>939.8</v>
      </c>
      <c r="O55" s="22">
        <v>27469</v>
      </c>
      <c r="P55" s="22">
        <v>6199.4</v>
      </c>
      <c r="Q55" s="22">
        <v>5244</v>
      </c>
      <c r="R55" s="22">
        <v>183</v>
      </c>
      <c r="S55" s="22">
        <v>173498</v>
      </c>
      <c r="T55" s="22">
        <v>3899.5000000000005</v>
      </c>
      <c r="U55" s="22">
        <v>6240</v>
      </c>
      <c r="V55" s="22">
        <v>1175.6999999999998</v>
      </c>
      <c r="W55" s="22">
        <v>389140</v>
      </c>
      <c r="X55" s="22">
        <v>5308.2</v>
      </c>
      <c r="Y55" s="22">
        <v>53</v>
      </c>
      <c r="Z55" s="22">
        <v>221.3</v>
      </c>
      <c r="AA55" s="22">
        <v>39</v>
      </c>
      <c r="AB55" s="22">
        <v>39</v>
      </c>
      <c r="AC55" s="22">
        <v>62456</v>
      </c>
      <c r="AD55" s="22">
        <v>1213.7</v>
      </c>
      <c r="AE55" s="22">
        <v>124</v>
      </c>
      <c r="AF55" s="22">
        <v>547.5</v>
      </c>
      <c r="AG55" s="22">
        <f t="shared" ref="AG55:AH55" si="3">SUM(AG40:AG54)</f>
        <v>0</v>
      </c>
      <c r="AH55" s="22">
        <f t="shared" si="3"/>
        <v>0</v>
      </c>
      <c r="AI55" s="27">
        <f>AI40+AI41+AI42+AI43+AI44+AI45+AI46+AI47+AI48+AI49+AI50+AI51+AI52+AI53+AI54</f>
        <v>54166.499999999993</v>
      </c>
      <c r="AJ55" s="66" t="s">
        <v>110</v>
      </c>
      <c r="AK55" s="66" t="s">
        <v>110</v>
      </c>
      <c r="AL55" s="1" t="s">
        <v>110</v>
      </c>
    </row>
    <row r="56" spans="2:40" s="36" customFormat="1" x14ac:dyDescent="0.25">
      <c r="B56" s="56" t="s">
        <v>10</v>
      </c>
      <c r="C56" s="79">
        <v>1475</v>
      </c>
      <c r="D56" s="80">
        <v>26.55</v>
      </c>
      <c r="E56" s="79">
        <v>631</v>
      </c>
      <c r="F56" s="81">
        <v>297.2</v>
      </c>
      <c r="G56" s="79">
        <v>15430</v>
      </c>
      <c r="H56" s="80">
        <v>11745.5</v>
      </c>
      <c r="I56" s="79">
        <v>273</v>
      </c>
      <c r="J56" s="80">
        <v>1161.5</v>
      </c>
      <c r="K56" s="79">
        <v>1413</v>
      </c>
      <c r="L56" s="80">
        <v>177.2</v>
      </c>
      <c r="M56" s="79">
        <v>16049</v>
      </c>
      <c r="N56" s="81">
        <v>984.6</v>
      </c>
      <c r="O56" s="79"/>
      <c r="P56" s="80"/>
      <c r="Q56" s="79"/>
      <c r="R56" s="80"/>
      <c r="S56" s="79">
        <v>10830</v>
      </c>
      <c r="T56" s="80">
        <v>1147.3</v>
      </c>
      <c r="U56" s="79">
        <v>2704</v>
      </c>
      <c r="V56" s="80">
        <v>611.6</v>
      </c>
      <c r="W56" s="82">
        <v>321720</v>
      </c>
      <c r="X56" s="58">
        <v>3155.5</v>
      </c>
      <c r="Y56" s="58"/>
      <c r="Z56" s="58"/>
      <c r="AA56" s="58"/>
      <c r="AB56" s="58"/>
      <c r="AC56" s="58"/>
      <c r="AD56" s="58"/>
      <c r="AE56" s="58">
        <v>13</v>
      </c>
      <c r="AF56" s="58">
        <v>14.3</v>
      </c>
      <c r="AG56" s="58">
        <v>0</v>
      </c>
      <c r="AH56" s="58">
        <v>0</v>
      </c>
      <c r="AI56" s="9">
        <f t="shared" ref="AI56:AI72" si="4">D56+F56+H56+J56+L56+N56+P56+R56+T56+V56+X56+Z56+AB56+AD56+AF56+AH56</f>
        <v>19321.25</v>
      </c>
      <c r="AJ56" s="66"/>
      <c r="AK56" s="66"/>
    </row>
    <row r="57" spans="2:40" s="36" customFormat="1" x14ac:dyDescent="0.25">
      <c r="B57" s="56" t="s">
        <v>5</v>
      </c>
      <c r="C57" s="83">
        <v>700</v>
      </c>
      <c r="D57" s="84">
        <v>1.47</v>
      </c>
      <c r="E57" s="85">
        <v>410</v>
      </c>
      <c r="F57" s="86">
        <v>280.35000000000002</v>
      </c>
      <c r="G57" s="85">
        <v>1300</v>
      </c>
      <c r="H57" s="84">
        <v>651.29999999999995</v>
      </c>
      <c r="I57" s="85">
        <v>889</v>
      </c>
      <c r="J57" s="84">
        <v>889</v>
      </c>
      <c r="K57" s="85">
        <v>30</v>
      </c>
      <c r="L57" s="84">
        <v>4.7</v>
      </c>
      <c r="M57" s="85">
        <v>4840</v>
      </c>
      <c r="N57" s="84">
        <v>280.72000000000003</v>
      </c>
      <c r="O57" s="85"/>
      <c r="P57" s="84"/>
      <c r="Q57" s="85"/>
      <c r="R57" s="84"/>
      <c r="S57" s="85">
        <v>10400</v>
      </c>
      <c r="T57" s="84">
        <v>23.92</v>
      </c>
      <c r="U57" s="85">
        <v>732</v>
      </c>
      <c r="V57" s="84">
        <v>124</v>
      </c>
      <c r="W57" s="87">
        <v>58140</v>
      </c>
      <c r="X57" s="58">
        <v>878.57</v>
      </c>
      <c r="Y57" s="58">
        <v>100</v>
      </c>
      <c r="Z57" s="58">
        <v>35</v>
      </c>
      <c r="AA57" s="58"/>
      <c r="AB57" s="58"/>
      <c r="AC57" s="58">
        <v>8220</v>
      </c>
      <c r="AD57" s="58">
        <v>30.4</v>
      </c>
      <c r="AE57" s="58">
        <v>100</v>
      </c>
      <c r="AF57" s="58">
        <v>5</v>
      </c>
      <c r="AG57" s="58"/>
      <c r="AH57" s="58"/>
      <c r="AI57" s="9">
        <f t="shared" si="4"/>
        <v>3204.4300000000003</v>
      </c>
      <c r="AJ57" s="66"/>
      <c r="AK57" s="66"/>
    </row>
    <row r="58" spans="2:40" s="36" customFormat="1" x14ac:dyDescent="0.25">
      <c r="B58" s="56" t="s">
        <v>82</v>
      </c>
      <c r="C58" s="88">
        <v>63099</v>
      </c>
      <c r="D58" s="89">
        <v>299.8</v>
      </c>
      <c r="E58" s="90">
        <v>250</v>
      </c>
      <c r="F58" s="91">
        <v>29.4</v>
      </c>
      <c r="G58" s="90">
        <v>2080</v>
      </c>
      <c r="H58" s="89">
        <v>472.8</v>
      </c>
      <c r="I58" s="90">
        <v>320</v>
      </c>
      <c r="J58" s="89">
        <v>482.6</v>
      </c>
      <c r="K58" s="90">
        <v>0</v>
      </c>
      <c r="L58" s="92">
        <v>0</v>
      </c>
      <c r="M58" s="90">
        <v>3103</v>
      </c>
      <c r="N58" s="89">
        <v>170.2</v>
      </c>
      <c r="O58" s="90"/>
      <c r="P58" s="89"/>
      <c r="Q58" s="90"/>
      <c r="R58" s="89"/>
      <c r="S58" s="88">
        <v>5750</v>
      </c>
      <c r="T58" s="89">
        <v>8.8000000000000007</v>
      </c>
      <c r="U58" s="90">
        <v>0</v>
      </c>
      <c r="V58" s="89">
        <v>0</v>
      </c>
      <c r="W58" s="93">
        <v>17647</v>
      </c>
      <c r="X58" s="58">
        <v>249.9</v>
      </c>
      <c r="Y58" s="58"/>
      <c r="Z58" s="58"/>
      <c r="AA58" s="58"/>
      <c r="AB58" s="58"/>
      <c r="AC58" s="58">
        <v>2540</v>
      </c>
      <c r="AD58" s="58">
        <v>5.8</v>
      </c>
      <c r="AE58" s="58"/>
      <c r="AF58" s="58"/>
      <c r="AG58" s="58">
        <v>0</v>
      </c>
      <c r="AH58" s="58">
        <v>0</v>
      </c>
      <c r="AI58" s="9">
        <f t="shared" si="4"/>
        <v>1719.3</v>
      </c>
      <c r="AJ58" s="66"/>
      <c r="AK58" s="66" t="s">
        <v>110</v>
      </c>
    </row>
    <row r="59" spans="2:40" s="36" customFormat="1" x14ac:dyDescent="0.25">
      <c r="B59" s="56" t="s">
        <v>128</v>
      </c>
      <c r="C59" s="94">
        <v>32900</v>
      </c>
      <c r="D59" s="95">
        <v>63.6</v>
      </c>
      <c r="E59" s="79">
        <v>328</v>
      </c>
      <c r="F59" s="96">
        <v>70.400000000000006</v>
      </c>
      <c r="G59" s="79">
        <v>2973</v>
      </c>
      <c r="H59" s="95">
        <v>1677.9</v>
      </c>
      <c r="I59" s="82">
        <v>48</v>
      </c>
      <c r="J59" s="95">
        <v>52.6</v>
      </c>
      <c r="K59" s="82">
        <v>350</v>
      </c>
      <c r="L59" s="80">
        <v>71.400000000000006</v>
      </c>
      <c r="M59" s="79">
        <v>1758</v>
      </c>
      <c r="N59" s="95">
        <v>327</v>
      </c>
      <c r="O59" s="79">
        <v>930</v>
      </c>
      <c r="P59" s="95">
        <v>119.3</v>
      </c>
      <c r="Q59" s="79"/>
      <c r="R59" s="95"/>
      <c r="S59" s="79">
        <v>41550</v>
      </c>
      <c r="T59" s="95">
        <v>39.9</v>
      </c>
      <c r="U59" s="79">
        <v>881</v>
      </c>
      <c r="V59" s="95">
        <v>145.80000000000001</v>
      </c>
      <c r="W59" s="82">
        <v>17466</v>
      </c>
      <c r="X59" s="58">
        <v>347.4</v>
      </c>
      <c r="Y59" s="58"/>
      <c r="Z59" s="58"/>
      <c r="AA59" s="58"/>
      <c r="AB59" s="58"/>
      <c r="AC59" s="58">
        <v>785</v>
      </c>
      <c r="AD59" s="58">
        <v>23.9</v>
      </c>
      <c r="AE59" s="58"/>
      <c r="AF59" s="58"/>
      <c r="AG59" s="58"/>
      <c r="AH59" s="58"/>
      <c r="AI59" s="9">
        <f t="shared" si="4"/>
        <v>2939.2000000000007</v>
      </c>
      <c r="AJ59" s="66"/>
      <c r="AK59" s="66"/>
    </row>
    <row r="60" spans="2:40" s="36" customFormat="1" x14ac:dyDescent="0.25">
      <c r="B60" s="56" t="s">
        <v>129</v>
      </c>
      <c r="C60" s="79">
        <v>12500</v>
      </c>
      <c r="D60" s="80">
        <v>250.2</v>
      </c>
      <c r="E60" s="79">
        <v>1151</v>
      </c>
      <c r="F60" s="81">
        <v>76.2</v>
      </c>
      <c r="G60" s="79">
        <v>7555</v>
      </c>
      <c r="H60" s="80">
        <v>2762.5</v>
      </c>
      <c r="I60" s="82">
        <v>27</v>
      </c>
      <c r="J60" s="80">
        <v>76.8</v>
      </c>
      <c r="K60" s="82">
        <v>0</v>
      </c>
      <c r="L60" s="80">
        <v>0</v>
      </c>
      <c r="M60" s="79">
        <v>1664</v>
      </c>
      <c r="N60" s="80">
        <v>41.5</v>
      </c>
      <c r="O60" s="79"/>
      <c r="P60" s="80"/>
      <c r="Q60" s="79"/>
      <c r="R60" s="80"/>
      <c r="S60" s="79">
        <v>1400</v>
      </c>
      <c r="T60" s="80">
        <v>1.4</v>
      </c>
      <c r="U60" s="79">
        <v>150</v>
      </c>
      <c r="V60" s="80">
        <v>34.799999999999997</v>
      </c>
      <c r="W60" s="82">
        <v>28924</v>
      </c>
      <c r="X60" s="58">
        <v>543.70000000000005</v>
      </c>
      <c r="Y60" s="58"/>
      <c r="Z60" s="58"/>
      <c r="AA60" s="58"/>
      <c r="AB60" s="58"/>
      <c r="AC60" s="58">
        <v>1000</v>
      </c>
      <c r="AD60" s="58">
        <v>30.5</v>
      </c>
      <c r="AE60" s="58"/>
      <c r="AF60" s="58"/>
      <c r="AG60" s="58">
        <v>0</v>
      </c>
      <c r="AH60" s="58">
        <v>0</v>
      </c>
      <c r="AI60" s="9">
        <f t="shared" si="4"/>
        <v>3817.6000000000004</v>
      </c>
      <c r="AJ60" s="66"/>
      <c r="AK60" s="66"/>
    </row>
    <row r="61" spans="2:40" s="36" customFormat="1" x14ac:dyDescent="0.25">
      <c r="B61" s="56" t="s">
        <v>130</v>
      </c>
      <c r="C61" s="97">
        <v>82650</v>
      </c>
      <c r="D61" s="98">
        <v>152</v>
      </c>
      <c r="E61" s="97">
        <v>1193</v>
      </c>
      <c r="F61" s="99">
        <v>954.4</v>
      </c>
      <c r="G61" s="97">
        <v>9560</v>
      </c>
      <c r="H61" s="98">
        <v>4779.7</v>
      </c>
      <c r="I61" s="100">
        <v>360</v>
      </c>
      <c r="J61" s="98">
        <v>374.1</v>
      </c>
      <c r="K61" s="97">
        <v>4737</v>
      </c>
      <c r="L61" s="98">
        <v>962.1</v>
      </c>
      <c r="M61" s="97">
        <v>5510</v>
      </c>
      <c r="N61" s="98">
        <v>159.80000000000001</v>
      </c>
      <c r="O61" s="97"/>
      <c r="P61" s="98"/>
      <c r="Q61" s="97">
        <v>1415</v>
      </c>
      <c r="R61" s="98">
        <v>111.9</v>
      </c>
      <c r="S61" s="97">
        <v>2490</v>
      </c>
      <c r="T61" s="98">
        <v>40.9</v>
      </c>
      <c r="U61" s="100">
        <v>1212</v>
      </c>
      <c r="V61" s="98">
        <v>698.9</v>
      </c>
      <c r="W61" s="100">
        <v>82900</v>
      </c>
      <c r="X61" s="58">
        <v>1243.5</v>
      </c>
      <c r="Y61" s="58"/>
      <c r="Z61" s="58"/>
      <c r="AA61" s="58"/>
      <c r="AB61" s="58"/>
      <c r="AC61" s="58">
        <v>2250</v>
      </c>
      <c r="AD61" s="58">
        <v>28.5</v>
      </c>
      <c r="AE61" s="58">
        <v>71</v>
      </c>
      <c r="AF61" s="58">
        <v>49.7</v>
      </c>
      <c r="AG61" s="58">
        <v>0</v>
      </c>
      <c r="AH61" s="58">
        <v>0</v>
      </c>
      <c r="AI61" s="9">
        <f t="shared" si="4"/>
        <v>9555.5000000000018</v>
      </c>
      <c r="AJ61" s="66"/>
      <c r="AK61" s="66"/>
    </row>
    <row r="62" spans="2:40" s="36" customFormat="1" x14ac:dyDescent="0.25">
      <c r="B62" s="56" t="s">
        <v>156</v>
      </c>
      <c r="C62" s="90">
        <v>33450</v>
      </c>
      <c r="D62" s="92">
        <v>412.5</v>
      </c>
      <c r="E62" s="90">
        <v>832</v>
      </c>
      <c r="F62" s="101">
        <v>115.2</v>
      </c>
      <c r="G62" s="90">
        <v>380</v>
      </c>
      <c r="H62" s="92">
        <v>335.35</v>
      </c>
      <c r="I62" s="90">
        <v>65</v>
      </c>
      <c r="J62" s="92">
        <v>129.80000000000001</v>
      </c>
      <c r="K62" s="90">
        <v>3370</v>
      </c>
      <c r="L62" s="92">
        <v>596.70000000000005</v>
      </c>
      <c r="M62" s="90">
        <v>1395</v>
      </c>
      <c r="N62" s="92">
        <v>12.42</v>
      </c>
      <c r="O62" s="90"/>
      <c r="P62" s="92"/>
      <c r="Q62" s="90"/>
      <c r="R62" s="92"/>
      <c r="S62" s="90">
        <v>3000</v>
      </c>
      <c r="T62" s="92">
        <v>3</v>
      </c>
      <c r="U62" s="90">
        <v>635</v>
      </c>
      <c r="V62" s="92">
        <v>104</v>
      </c>
      <c r="W62" s="93">
        <v>83650</v>
      </c>
      <c r="X62" s="58">
        <v>1152.5999999999999</v>
      </c>
      <c r="Y62" s="58"/>
      <c r="Z62" s="58"/>
      <c r="AA62" s="58"/>
      <c r="AB62" s="58"/>
      <c r="AC62" s="58">
        <v>2400</v>
      </c>
      <c r="AD62" s="58">
        <v>6</v>
      </c>
      <c r="AE62" s="58">
        <v>40</v>
      </c>
      <c r="AF62" s="58">
        <v>23.5</v>
      </c>
      <c r="AG62" s="58">
        <v>0</v>
      </c>
      <c r="AH62" s="58">
        <v>0</v>
      </c>
      <c r="AI62" s="9">
        <f t="shared" si="4"/>
        <v>2891.07</v>
      </c>
      <c r="AJ62" s="66"/>
      <c r="AK62" s="66"/>
    </row>
    <row r="63" spans="2:40" s="36" customFormat="1" x14ac:dyDescent="0.25">
      <c r="B63" s="56" t="s">
        <v>131</v>
      </c>
      <c r="C63" s="88">
        <v>53200</v>
      </c>
      <c r="D63" s="89">
        <v>251.8</v>
      </c>
      <c r="E63" s="90">
        <v>520</v>
      </c>
      <c r="F63" s="91">
        <v>145.30000000000001</v>
      </c>
      <c r="G63" s="90">
        <v>1264</v>
      </c>
      <c r="H63" s="89">
        <v>403.2</v>
      </c>
      <c r="I63" s="90">
        <v>230</v>
      </c>
      <c r="J63" s="89">
        <v>440.8</v>
      </c>
      <c r="K63" s="90">
        <v>3700</v>
      </c>
      <c r="L63" s="92">
        <v>74</v>
      </c>
      <c r="M63" s="90">
        <v>3700</v>
      </c>
      <c r="N63" s="89">
        <v>74</v>
      </c>
      <c r="O63" s="90"/>
      <c r="P63" s="89"/>
      <c r="Q63" s="90"/>
      <c r="R63" s="89"/>
      <c r="S63" s="90">
        <v>1000</v>
      </c>
      <c r="T63" s="89">
        <v>59.4</v>
      </c>
      <c r="U63" s="90">
        <v>372</v>
      </c>
      <c r="V63" s="89">
        <v>70</v>
      </c>
      <c r="W63" s="93">
        <v>31500</v>
      </c>
      <c r="X63" s="58">
        <v>599</v>
      </c>
      <c r="Y63" s="58"/>
      <c r="Z63" s="58"/>
      <c r="AA63" s="58"/>
      <c r="AB63" s="58"/>
      <c r="AC63" s="58">
        <v>900</v>
      </c>
      <c r="AD63" s="58">
        <v>28</v>
      </c>
      <c r="AE63" s="58">
        <v>50</v>
      </c>
      <c r="AF63" s="58">
        <v>25</v>
      </c>
      <c r="AG63" s="58">
        <v>0</v>
      </c>
      <c r="AH63" s="58">
        <v>0</v>
      </c>
      <c r="AI63" s="9">
        <f t="shared" si="4"/>
        <v>2170.5</v>
      </c>
      <c r="AJ63" s="66"/>
      <c r="AK63" s="66"/>
    </row>
    <row r="64" spans="2:40" s="36" customFormat="1" x14ac:dyDescent="0.25">
      <c r="B64" s="56" t="s">
        <v>132</v>
      </c>
      <c r="C64" s="90">
        <v>7680</v>
      </c>
      <c r="D64" s="92">
        <v>14.7</v>
      </c>
      <c r="E64" s="90">
        <v>2000</v>
      </c>
      <c r="F64" s="101">
        <v>202.6</v>
      </c>
      <c r="G64" s="90">
        <v>1560</v>
      </c>
      <c r="H64" s="92">
        <v>780</v>
      </c>
      <c r="I64" s="90">
        <v>1977</v>
      </c>
      <c r="J64" s="92">
        <v>1708.4</v>
      </c>
      <c r="K64" s="90">
        <v>5917</v>
      </c>
      <c r="L64" s="92">
        <v>894</v>
      </c>
      <c r="M64" s="90">
        <v>3869</v>
      </c>
      <c r="N64" s="92">
        <v>228.8</v>
      </c>
      <c r="O64" s="90"/>
      <c r="P64" s="92"/>
      <c r="Q64" s="90"/>
      <c r="R64" s="92"/>
      <c r="S64" s="90">
        <v>200</v>
      </c>
      <c r="T64" s="92">
        <v>2</v>
      </c>
      <c r="U64" s="93">
        <v>531</v>
      </c>
      <c r="V64" s="92">
        <v>93.7</v>
      </c>
      <c r="W64" s="93">
        <v>40000</v>
      </c>
      <c r="X64" s="58">
        <v>1060.8</v>
      </c>
      <c r="Y64" s="58"/>
      <c r="Z64" s="58"/>
      <c r="AA64" s="58"/>
      <c r="AB64" s="58"/>
      <c r="AC64" s="58">
        <v>14628</v>
      </c>
      <c r="AD64" s="58">
        <v>35.299999999999997</v>
      </c>
      <c r="AE64" s="58">
        <v>50</v>
      </c>
      <c r="AF64" s="58">
        <v>22.5</v>
      </c>
      <c r="AG64" s="58"/>
      <c r="AH64" s="58"/>
      <c r="AI64" s="9">
        <f t="shared" si="4"/>
        <v>5042.8</v>
      </c>
      <c r="AJ64" s="66"/>
      <c r="AK64" s="66"/>
    </row>
    <row r="65" spans="1:40" s="36" customFormat="1" x14ac:dyDescent="0.25">
      <c r="B65" s="56" t="s">
        <v>133</v>
      </c>
      <c r="C65" s="83">
        <v>66100</v>
      </c>
      <c r="D65" s="84">
        <v>167.7</v>
      </c>
      <c r="E65" s="85">
        <v>575</v>
      </c>
      <c r="F65" s="86">
        <v>101</v>
      </c>
      <c r="G65" s="85">
        <v>3741</v>
      </c>
      <c r="H65" s="84">
        <v>1740.6</v>
      </c>
      <c r="I65" s="85">
        <v>263</v>
      </c>
      <c r="J65" s="84">
        <v>729.5</v>
      </c>
      <c r="K65" s="85">
        <v>970</v>
      </c>
      <c r="L65" s="84">
        <v>239.4</v>
      </c>
      <c r="M65" s="85">
        <v>1860</v>
      </c>
      <c r="N65" s="84">
        <v>175.3</v>
      </c>
      <c r="O65" s="85"/>
      <c r="P65" s="84"/>
      <c r="Q65" s="85"/>
      <c r="R65" s="84"/>
      <c r="S65" s="85">
        <v>0</v>
      </c>
      <c r="T65" s="84">
        <v>0</v>
      </c>
      <c r="U65" s="85">
        <v>781</v>
      </c>
      <c r="V65" s="84">
        <v>107.2</v>
      </c>
      <c r="W65" s="87">
        <v>1600</v>
      </c>
      <c r="X65" s="58">
        <v>16</v>
      </c>
      <c r="Y65" s="58"/>
      <c r="Z65" s="58"/>
      <c r="AA65" s="58"/>
      <c r="AB65" s="58"/>
      <c r="AC65" s="58"/>
      <c r="AD65" s="58"/>
      <c r="AE65" s="58"/>
      <c r="AF65" s="58"/>
      <c r="AG65" s="58">
        <v>0</v>
      </c>
      <c r="AH65" s="58">
        <v>0</v>
      </c>
      <c r="AI65" s="9">
        <f t="shared" si="4"/>
        <v>3276.7000000000003</v>
      </c>
      <c r="AJ65" s="66"/>
      <c r="AK65" s="66"/>
      <c r="AL65" s="36" t="s">
        <v>110</v>
      </c>
      <c r="AN65" s="36" t="s">
        <v>110</v>
      </c>
    </row>
    <row r="66" spans="1:40" s="36" customFormat="1" x14ac:dyDescent="0.25">
      <c r="B66" s="56" t="s">
        <v>6</v>
      </c>
      <c r="C66" s="102">
        <v>19370</v>
      </c>
      <c r="D66" s="103">
        <v>317.60000000000002</v>
      </c>
      <c r="E66" s="102">
        <v>125</v>
      </c>
      <c r="F66" s="104">
        <v>38.9</v>
      </c>
      <c r="G66" s="102">
        <v>620</v>
      </c>
      <c r="H66" s="103">
        <v>505.2</v>
      </c>
      <c r="I66" s="102">
        <v>268</v>
      </c>
      <c r="J66" s="103">
        <v>391.4</v>
      </c>
      <c r="K66" s="102">
        <v>500</v>
      </c>
      <c r="L66" s="98">
        <v>69.7</v>
      </c>
      <c r="M66" s="97">
        <v>19000</v>
      </c>
      <c r="N66" s="103">
        <v>693.4</v>
      </c>
      <c r="O66" s="97"/>
      <c r="P66" s="103"/>
      <c r="Q66" s="102"/>
      <c r="R66" s="103"/>
      <c r="S66" s="102">
        <v>5200</v>
      </c>
      <c r="T66" s="103">
        <v>5.7</v>
      </c>
      <c r="U66" s="102">
        <v>360</v>
      </c>
      <c r="V66" s="103">
        <v>93.2</v>
      </c>
      <c r="W66" s="105">
        <v>320</v>
      </c>
      <c r="X66" s="58">
        <v>6.7</v>
      </c>
      <c r="Y66" s="58"/>
      <c r="Z66" s="58"/>
      <c r="AA66" s="58"/>
      <c r="AB66" s="58"/>
      <c r="AC66" s="58">
        <v>870</v>
      </c>
      <c r="AD66" s="58">
        <v>2.1</v>
      </c>
      <c r="AE66" s="58">
        <v>110</v>
      </c>
      <c r="AF66" s="58">
        <v>33.299999999999997</v>
      </c>
      <c r="AG66" s="58">
        <v>0</v>
      </c>
      <c r="AH66" s="58">
        <v>0</v>
      </c>
      <c r="AI66" s="9">
        <f t="shared" si="4"/>
        <v>2157.1999999999998</v>
      </c>
      <c r="AJ66" s="66"/>
      <c r="AK66" s="66"/>
      <c r="AL66" s="36" t="s">
        <v>110</v>
      </c>
    </row>
    <row r="67" spans="1:40" s="36" customFormat="1" x14ac:dyDescent="0.25">
      <c r="B67" s="56" t="s">
        <v>7</v>
      </c>
      <c r="C67" s="88">
        <v>550</v>
      </c>
      <c r="D67" s="91">
        <v>2.7</v>
      </c>
      <c r="E67" s="88">
        <v>173</v>
      </c>
      <c r="F67" s="91">
        <v>102.7</v>
      </c>
      <c r="G67" s="88">
        <v>1800</v>
      </c>
      <c r="H67" s="89">
        <v>177.2</v>
      </c>
      <c r="I67" s="88">
        <v>0</v>
      </c>
      <c r="J67" s="89">
        <v>0</v>
      </c>
      <c r="K67" s="88">
        <v>0</v>
      </c>
      <c r="L67" s="92">
        <v>0</v>
      </c>
      <c r="M67" s="90">
        <v>6300</v>
      </c>
      <c r="N67" s="89">
        <v>49.7</v>
      </c>
      <c r="O67" s="90"/>
      <c r="P67" s="89"/>
      <c r="Q67" s="88"/>
      <c r="R67" s="89"/>
      <c r="S67" s="88">
        <v>400</v>
      </c>
      <c r="T67" s="89">
        <v>23.7</v>
      </c>
      <c r="U67" s="88">
        <v>550</v>
      </c>
      <c r="V67" s="89">
        <v>108.1</v>
      </c>
      <c r="W67" s="106">
        <v>13700</v>
      </c>
      <c r="X67" s="58">
        <v>205.5</v>
      </c>
      <c r="Y67" s="58"/>
      <c r="Z67" s="58"/>
      <c r="AA67" s="58"/>
      <c r="AB67" s="58"/>
      <c r="AC67" s="58">
        <v>13000</v>
      </c>
      <c r="AD67" s="58">
        <v>67.099999999999994</v>
      </c>
      <c r="AE67" s="58"/>
      <c r="AF67" s="58"/>
      <c r="AG67" s="58">
        <v>0</v>
      </c>
      <c r="AH67" s="58">
        <v>0</v>
      </c>
      <c r="AI67" s="9">
        <f t="shared" si="4"/>
        <v>736.7</v>
      </c>
      <c r="AJ67" s="66"/>
      <c r="AK67" s="66"/>
      <c r="AL67" s="36" t="s">
        <v>110</v>
      </c>
      <c r="AM67" s="36" t="s">
        <v>110</v>
      </c>
    </row>
    <row r="68" spans="1:40" s="36" customFormat="1" x14ac:dyDescent="0.25">
      <c r="B68" s="56" t="s">
        <v>8</v>
      </c>
      <c r="C68" s="107">
        <v>12133</v>
      </c>
      <c r="D68" s="108">
        <v>29.4</v>
      </c>
      <c r="E68" s="107">
        <v>150</v>
      </c>
      <c r="F68" s="109">
        <v>23.3</v>
      </c>
      <c r="G68" s="107">
        <v>540</v>
      </c>
      <c r="H68" s="108">
        <v>126.8</v>
      </c>
      <c r="I68" s="107">
        <v>162</v>
      </c>
      <c r="J68" s="108">
        <v>360.1</v>
      </c>
      <c r="K68" s="107">
        <v>690</v>
      </c>
      <c r="L68" s="110">
        <v>96.2</v>
      </c>
      <c r="M68" s="111">
        <v>15457</v>
      </c>
      <c r="N68" s="108">
        <v>363.7</v>
      </c>
      <c r="O68" s="107"/>
      <c r="P68" s="108"/>
      <c r="Q68" s="107"/>
      <c r="R68" s="108"/>
      <c r="S68" s="107">
        <v>1640</v>
      </c>
      <c r="T68" s="108">
        <v>5.0999999999999996</v>
      </c>
      <c r="U68" s="107">
        <v>91</v>
      </c>
      <c r="V68" s="108">
        <v>33.1</v>
      </c>
      <c r="W68" s="112">
        <v>29470</v>
      </c>
      <c r="X68" s="58">
        <v>332.1</v>
      </c>
      <c r="Y68" s="58"/>
      <c r="Z68" s="58"/>
      <c r="AA68" s="58"/>
      <c r="AB68" s="58"/>
      <c r="AC68" s="58">
        <v>1880</v>
      </c>
      <c r="AD68" s="58">
        <v>7.1</v>
      </c>
      <c r="AE68" s="58"/>
      <c r="AF68" s="58"/>
      <c r="AG68" s="58">
        <v>0</v>
      </c>
      <c r="AH68" s="58">
        <v>0</v>
      </c>
      <c r="AI68" s="9">
        <f t="shared" si="4"/>
        <v>1376.9</v>
      </c>
      <c r="AJ68" s="66"/>
      <c r="AK68" s="66" t="s">
        <v>110</v>
      </c>
    </row>
    <row r="69" spans="1:40" s="36" customFormat="1" ht="15.75" thickBot="1" x14ac:dyDescent="0.3">
      <c r="B69" s="56" t="s">
        <v>9</v>
      </c>
      <c r="C69" s="113">
        <v>9676</v>
      </c>
      <c r="D69" s="114">
        <v>80</v>
      </c>
      <c r="E69" s="113">
        <v>169</v>
      </c>
      <c r="F69" s="115">
        <v>27.4</v>
      </c>
      <c r="G69" s="113">
        <v>520</v>
      </c>
      <c r="H69" s="114">
        <v>295.39999999999998</v>
      </c>
      <c r="I69" s="113">
        <v>250</v>
      </c>
      <c r="J69" s="116">
        <v>142.9</v>
      </c>
      <c r="K69" s="117">
        <v>20</v>
      </c>
      <c r="L69" s="114">
        <v>3</v>
      </c>
      <c r="M69" s="117">
        <v>995</v>
      </c>
      <c r="N69" s="114">
        <v>55.9</v>
      </c>
      <c r="O69" s="113"/>
      <c r="P69" s="114"/>
      <c r="Q69" s="113"/>
      <c r="R69" s="114"/>
      <c r="S69" s="113">
        <v>600</v>
      </c>
      <c r="T69" s="114">
        <v>1.8</v>
      </c>
      <c r="U69" s="118">
        <v>163</v>
      </c>
      <c r="V69" s="114">
        <v>29.3</v>
      </c>
      <c r="W69" s="118">
        <v>1130</v>
      </c>
      <c r="X69" s="58">
        <v>25.1</v>
      </c>
      <c r="Y69" s="58"/>
      <c r="Z69" s="58"/>
      <c r="AA69" s="58"/>
      <c r="AB69" s="58"/>
      <c r="AC69" s="58"/>
      <c r="AD69" s="58"/>
      <c r="AE69" s="58">
        <v>3</v>
      </c>
      <c r="AF69" s="58">
        <v>1.5</v>
      </c>
      <c r="AG69" s="58"/>
      <c r="AH69" s="58"/>
      <c r="AI69" s="9">
        <f t="shared" si="4"/>
        <v>662.29999999999984</v>
      </c>
      <c r="AJ69" s="66"/>
      <c r="AK69" s="66"/>
    </row>
    <row r="70" spans="1:40" s="36" customFormat="1" x14ac:dyDescent="0.25">
      <c r="B70" s="56" t="s">
        <v>11</v>
      </c>
      <c r="C70" s="57">
        <v>9740</v>
      </c>
      <c r="D70" s="58">
        <v>19</v>
      </c>
      <c r="E70" s="59">
        <v>355</v>
      </c>
      <c r="F70" s="58">
        <v>62.4</v>
      </c>
      <c r="G70" s="57">
        <v>25697</v>
      </c>
      <c r="H70" s="58">
        <v>18790.099999999999</v>
      </c>
      <c r="I70" s="59">
        <v>0</v>
      </c>
      <c r="J70" s="60">
        <v>0</v>
      </c>
      <c r="K70" s="61">
        <v>3175</v>
      </c>
      <c r="L70" s="60">
        <v>952.5</v>
      </c>
      <c r="M70" s="59">
        <v>11718</v>
      </c>
      <c r="N70" s="58">
        <v>880.6</v>
      </c>
      <c r="O70" s="62"/>
      <c r="P70" s="62"/>
      <c r="Q70" s="62"/>
      <c r="R70" s="62"/>
      <c r="S70" s="57">
        <v>0</v>
      </c>
      <c r="T70" s="58">
        <v>0</v>
      </c>
      <c r="U70" s="57">
        <v>344</v>
      </c>
      <c r="V70" s="58">
        <v>89.1</v>
      </c>
      <c r="W70" s="57">
        <v>37000</v>
      </c>
      <c r="X70" s="58">
        <v>647.5</v>
      </c>
      <c r="Y70" s="58"/>
      <c r="Z70" s="58"/>
      <c r="AA70" s="58"/>
      <c r="AB70" s="58"/>
      <c r="AC70" s="58"/>
      <c r="AD70" s="58"/>
      <c r="AE70" s="58"/>
      <c r="AF70" s="58"/>
      <c r="AG70" s="58">
        <v>0</v>
      </c>
      <c r="AH70" s="58">
        <v>0</v>
      </c>
      <c r="AI70" s="9">
        <f t="shared" si="4"/>
        <v>21441.199999999997</v>
      </c>
      <c r="AJ70" s="66" t="s">
        <v>110</v>
      </c>
      <c r="AK70" s="66"/>
      <c r="AL70" s="36" t="s">
        <v>110</v>
      </c>
      <c r="AM70" s="36" t="s">
        <v>110</v>
      </c>
    </row>
    <row r="71" spans="1:40" s="36" customFormat="1" x14ac:dyDescent="0.25">
      <c r="B71" s="56" t="s">
        <v>81</v>
      </c>
      <c r="C71" s="57">
        <v>1400</v>
      </c>
      <c r="D71" s="58">
        <v>2.52</v>
      </c>
      <c r="E71" s="59">
        <v>3822</v>
      </c>
      <c r="F71" s="58">
        <v>114.29</v>
      </c>
      <c r="G71" s="57">
        <v>491</v>
      </c>
      <c r="H71" s="58">
        <v>459.7</v>
      </c>
      <c r="I71" s="59">
        <v>422</v>
      </c>
      <c r="J71" s="60">
        <v>2128</v>
      </c>
      <c r="K71" s="61">
        <v>0</v>
      </c>
      <c r="L71" s="60">
        <v>0</v>
      </c>
      <c r="M71" s="59">
        <v>650</v>
      </c>
      <c r="N71" s="58">
        <v>6.37</v>
      </c>
      <c r="O71" s="62"/>
      <c r="P71" s="62"/>
      <c r="Q71" s="62"/>
      <c r="R71" s="62"/>
      <c r="S71" s="57">
        <v>0</v>
      </c>
      <c r="T71" s="58">
        <v>0</v>
      </c>
      <c r="U71" s="57">
        <v>0</v>
      </c>
      <c r="V71" s="58">
        <v>0</v>
      </c>
      <c r="W71" s="57">
        <v>34450</v>
      </c>
      <c r="X71" s="58">
        <v>525</v>
      </c>
      <c r="Y71" s="58" t="s">
        <v>110</v>
      </c>
      <c r="Z71" s="58"/>
      <c r="AA71" s="58"/>
      <c r="AB71" s="58"/>
      <c r="AC71" s="58"/>
      <c r="AD71" s="58"/>
      <c r="AE71" s="58"/>
      <c r="AF71" s="58"/>
      <c r="AG71" s="58">
        <v>0</v>
      </c>
      <c r="AH71" s="58">
        <v>0</v>
      </c>
      <c r="AI71" s="9">
        <f>D71+F71+H71+J71+L71+N71+P71+R71+T71+V71+X71+Z71+AB71+AD71</f>
        <v>3235.88</v>
      </c>
      <c r="AJ71" s="66"/>
      <c r="AK71" s="66"/>
      <c r="AL71" s="36" t="s">
        <v>110</v>
      </c>
    </row>
    <row r="72" spans="1:40" s="36" customFormat="1" ht="15.75" thickBot="1" x14ac:dyDescent="0.3">
      <c r="B72" s="56" t="s">
        <v>98</v>
      </c>
      <c r="C72" s="57">
        <v>0</v>
      </c>
      <c r="D72" s="58">
        <v>0</v>
      </c>
      <c r="E72" s="59">
        <v>39.799999999999997</v>
      </c>
      <c r="F72" s="58">
        <v>4.3</v>
      </c>
      <c r="G72" s="57">
        <v>647</v>
      </c>
      <c r="H72" s="58">
        <v>125.14</v>
      </c>
      <c r="I72" s="59">
        <v>0</v>
      </c>
      <c r="J72" s="60">
        <v>0</v>
      </c>
      <c r="K72" s="61">
        <v>0</v>
      </c>
      <c r="L72" s="60">
        <v>0</v>
      </c>
      <c r="M72" s="59">
        <v>228</v>
      </c>
      <c r="N72" s="58">
        <v>0.2</v>
      </c>
      <c r="O72" s="62"/>
      <c r="P72" s="62"/>
      <c r="Q72" s="62"/>
      <c r="R72" s="62"/>
      <c r="S72" s="57">
        <v>0</v>
      </c>
      <c r="T72" s="58">
        <v>0</v>
      </c>
      <c r="U72" s="57">
        <v>14</v>
      </c>
      <c r="V72" s="58">
        <v>3.5</v>
      </c>
      <c r="W72" s="57">
        <v>20</v>
      </c>
      <c r="X72" s="58">
        <v>0.42</v>
      </c>
      <c r="Y72" s="58"/>
      <c r="Z72" s="58"/>
      <c r="AA72" s="58"/>
      <c r="AB72" s="58"/>
      <c r="AC72" s="58"/>
      <c r="AD72" s="58"/>
      <c r="AE72" s="58">
        <v>24</v>
      </c>
      <c r="AF72" s="58">
        <v>10.8</v>
      </c>
      <c r="AG72" s="58">
        <v>0</v>
      </c>
      <c r="AH72" s="58">
        <v>0</v>
      </c>
      <c r="AI72" s="9">
        <f t="shared" si="4"/>
        <v>144.35999999999999</v>
      </c>
      <c r="AJ72" s="66" t="s">
        <v>110</v>
      </c>
      <c r="AK72" s="66"/>
      <c r="AM72" s="36" t="s">
        <v>110</v>
      </c>
    </row>
    <row r="73" spans="1:40" ht="15.75" thickBot="1" x14ac:dyDescent="0.3">
      <c r="B73" s="21" t="s">
        <v>74</v>
      </c>
      <c r="C73" s="22">
        <f>SUM(C56:C72)</f>
        <v>406623</v>
      </c>
      <c r="D73" s="22">
        <f t="shared" ref="D73:AH73" si="5">SUM(D56:D72)</f>
        <v>2091.5400000000004</v>
      </c>
      <c r="E73" s="22">
        <f t="shared" si="5"/>
        <v>12723.8</v>
      </c>
      <c r="F73" s="22">
        <f t="shared" si="5"/>
        <v>2645.34</v>
      </c>
      <c r="G73" s="22">
        <f t="shared" si="5"/>
        <v>76158</v>
      </c>
      <c r="H73" s="22">
        <f t="shared" si="5"/>
        <v>45828.39</v>
      </c>
      <c r="I73" s="22">
        <f t="shared" si="5"/>
        <v>5554</v>
      </c>
      <c r="J73" s="22">
        <f t="shared" si="5"/>
        <v>9067.5</v>
      </c>
      <c r="K73" s="22">
        <f t="shared" si="5"/>
        <v>24872</v>
      </c>
      <c r="L73" s="22">
        <f>SUM(L56:L72)</f>
        <v>4140.8999999999996</v>
      </c>
      <c r="M73" s="22">
        <f t="shared" si="5"/>
        <v>98096</v>
      </c>
      <c r="N73" s="22">
        <f t="shared" si="5"/>
        <v>4504.21</v>
      </c>
      <c r="O73" s="22">
        <f t="shared" si="5"/>
        <v>930</v>
      </c>
      <c r="P73" s="22">
        <f t="shared" si="5"/>
        <v>119.3</v>
      </c>
      <c r="Q73" s="22">
        <f t="shared" si="5"/>
        <v>1415</v>
      </c>
      <c r="R73" s="22">
        <f t="shared" si="5"/>
        <v>111.9</v>
      </c>
      <c r="S73" s="22">
        <f t="shared" si="5"/>
        <v>84460</v>
      </c>
      <c r="T73" s="22">
        <f t="shared" si="5"/>
        <v>1362.9200000000003</v>
      </c>
      <c r="U73" s="22">
        <f t="shared" si="5"/>
        <v>9520</v>
      </c>
      <c r="V73" s="22">
        <f t="shared" si="5"/>
        <v>2346.2999999999997</v>
      </c>
      <c r="W73" s="22">
        <f t="shared" si="5"/>
        <v>799637</v>
      </c>
      <c r="X73" s="22">
        <f t="shared" si="5"/>
        <v>10989.29</v>
      </c>
      <c r="Y73" s="22">
        <f t="shared" si="5"/>
        <v>100</v>
      </c>
      <c r="Z73" s="22">
        <f t="shared" si="5"/>
        <v>35</v>
      </c>
      <c r="AA73" s="22">
        <f t="shared" si="5"/>
        <v>0</v>
      </c>
      <c r="AB73" s="22">
        <f t="shared" si="5"/>
        <v>0</v>
      </c>
      <c r="AC73" s="22">
        <f t="shared" si="5"/>
        <v>48473</v>
      </c>
      <c r="AD73" s="22">
        <f t="shared" si="5"/>
        <v>264.7</v>
      </c>
      <c r="AE73" s="22">
        <f t="shared" si="5"/>
        <v>461</v>
      </c>
      <c r="AF73" s="22">
        <f t="shared" si="5"/>
        <v>185.60000000000002</v>
      </c>
      <c r="AG73" s="22">
        <f t="shared" si="5"/>
        <v>0</v>
      </c>
      <c r="AH73" s="22">
        <f t="shared" si="5"/>
        <v>0</v>
      </c>
      <c r="AI73" s="27">
        <f>AI56+AI57+AI58+AI59+AI60+AI61+AI62+AI63+AI64+AI65+AI66+AI67+AI68+AI69+AI70+AI71+AI72</f>
        <v>83692.89</v>
      </c>
      <c r="AJ73" s="66"/>
      <c r="AK73" s="66"/>
      <c r="AL73" s="1" t="s">
        <v>110</v>
      </c>
    </row>
    <row r="74" spans="1:40" s="19" customFormat="1" ht="15.75" customHeight="1" x14ac:dyDescent="0.25">
      <c r="A74" s="36"/>
      <c r="B74" s="7" t="s">
        <v>39</v>
      </c>
      <c r="C74" s="41">
        <v>20500</v>
      </c>
      <c r="D74" s="42">
        <v>72.88</v>
      </c>
      <c r="E74" s="43">
        <v>154</v>
      </c>
      <c r="F74" s="42">
        <v>70.69</v>
      </c>
      <c r="G74" s="41">
        <v>5129</v>
      </c>
      <c r="H74" s="42">
        <v>1428.45</v>
      </c>
      <c r="I74" s="43">
        <v>200</v>
      </c>
      <c r="J74" s="44">
        <v>610</v>
      </c>
      <c r="K74" s="45">
        <v>1000</v>
      </c>
      <c r="L74" s="44">
        <v>139.5</v>
      </c>
      <c r="M74" s="43">
        <v>0</v>
      </c>
      <c r="N74" s="42">
        <v>0</v>
      </c>
      <c r="O74" s="46">
        <v>900</v>
      </c>
      <c r="P74" s="46">
        <v>120.6</v>
      </c>
      <c r="Q74" s="46">
        <v>0</v>
      </c>
      <c r="R74" s="46">
        <v>0</v>
      </c>
      <c r="S74" s="41">
        <v>1130</v>
      </c>
      <c r="T74" s="42">
        <v>50.85</v>
      </c>
      <c r="U74" s="41">
        <v>1244</v>
      </c>
      <c r="V74" s="42">
        <v>182.33</v>
      </c>
      <c r="W74" s="41">
        <v>1200</v>
      </c>
      <c r="X74" s="42">
        <v>17.878</v>
      </c>
      <c r="Y74" s="42">
        <v>0</v>
      </c>
      <c r="Z74" s="42">
        <v>0</v>
      </c>
      <c r="AA74" s="42">
        <v>0</v>
      </c>
      <c r="AB74" s="42">
        <v>0</v>
      </c>
      <c r="AC74" s="42">
        <v>5300</v>
      </c>
      <c r="AD74" s="42">
        <v>31.8</v>
      </c>
      <c r="AE74" s="42">
        <v>0</v>
      </c>
      <c r="AF74" s="42">
        <v>0</v>
      </c>
      <c r="AG74" s="42">
        <v>0</v>
      </c>
      <c r="AH74" s="42">
        <v>0</v>
      </c>
      <c r="AI74" s="9">
        <f t="shared" ref="AI74:AI100" si="6">D74+F74+H74+J74+L74+N74+P74+R74+T74+V74+X74+Z74+AB74+AD74+AF74+AH74</f>
        <v>2724.9780000000001</v>
      </c>
      <c r="AJ74" s="66"/>
      <c r="AK74" s="66"/>
    </row>
    <row r="75" spans="1:40" s="19" customFormat="1" ht="15.75" customHeight="1" x14ac:dyDescent="0.25">
      <c r="A75" s="36"/>
      <c r="B75" s="7" t="s">
        <v>112</v>
      </c>
      <c r="C75" s="41">
        <v>5150</v>
      </c>
      <c r="D75" s="42">
        <v>10.196999999999999</v>
      </c>
      <c r="E75" s="43">
        <v>535</v>
      </c>
      <c r="F75" s="42">
        <v>235.89</v>
      </c>
      <c r="G75" s="41">
        <v>3325</v>
      </c>
      <c r="H75" s="42">
        <v>1915.25</v>
      </c>
      <c r="I75" s="43">
        <v>0</v>
      </c>
      <c r="J75" s="44">
        <v>0</v>
      </c>
      <c r="K75" s="45">
        <v>0</v>
      </c>
      <c r="L75" s="44">
        <v>0</v>
      </c>
      <c r="M75" s="43">
        <v>1110</v>
      </c>
      <c r="N75" s="42">
        <v>27.75</v>
      </c>
      <c r="O75" s="46">
        <v>1322</v>
      </c>
      <c r="P75" s="46">
        <v>165.25</v>
      </c>
      <c r="Q75" s="46">
        <v>0</v>
      </c>
      <c r="R75" s="46">
        <v>0</v>
      </c>
      <c r="S75" s="41">
        <v>1200</v>
      </c>
      <c r="T75" s="42">
        <v>1.08</v>
      </c>
      <c r="U75" s="41">
        <v>377</v>
      </c>
      <c r="V75" s="42">
        <v>71.63</v>
      </c>
      <c r="W75" s="41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100</v>
      </c>
      <c r="AD75" s="42">
        <v>0.3</v>
      </c>
      <c r="AE75" s="42">
        <v>0</v>
      </c>
      <c r="AF75" s="42">
        <v>0</v>
      </c>
      <c r="AG75" s="42">
        <v>0</v>
      </c>
      <c r="AH75" s="42">
        <v>0</v>
      </c>
      <c r="AI75" s="9">
        <f t="shared" si="6"/>
        <v>2427.3470000000002</v>
      </c>
      <c r="AJ75" s="66"/>
      <c r="AK75" s="66"/>
    </row>
    <row r="76" spans="1:40" s="19" customFormat="1" ht="15.75" customHeight="1" x14ac:dyDescent="0.25">
      <c r="A76" s="36"/>
      <c r="B76" s="7" t="s">
        <v>113</v>
      </c>
      <c r="C76" s="41">
        <v>5000</v>
      </c>
      <c r="D76" s="42">
        <v>13.25</v>
      </c>
      <c r="E76" s="43">
        <v>1380</v>
      </c>
      <c r="F76" s="42">
        <v>518.6</v>
      </c>
      <c r="G76" s="41">
        <v>7400</v>
      </c>
      <c r="H76" s="42">
        <v>9946.2000000000007</v>
      </c>
      <c r="I76" s="43">
        <v>578</v>
      </c>
      <c r="J76" s="44">
        <v>1386.1130000000001</v>
      </c>
      <c r="K76" s="45">
        <v>120</v>
      </c>
      <c r="L76" s="44">
        <v>9</v>
      </c>
      <c r="M76" s="43">
        <v>346</v>
      </c>
      <c r="N76" s="42">
        <v>103.8</v>
      </c>
      <c r="O76" s="46">
        <v>865</v>
      </c>
      <c r="P76" s="46">
        <v>173</v>
      </c>
      <c r="Q76" s="46">
        <v>3845</v>
      </c>
      <c r="R76" s="46">
        <v>43.371600000000001</v>
      </c>
      <c r="S76" s="41">
        <v>1500</v>
      </c>
      <c r="T76" s="42">
        <v>3.5249999999999999</v>
      </c>
      <c r="U76" s="41">
        <v>880</v>
      </c>
      <c r="V76" s="42">
        <v>305.94</v>
      </c>
      <c r="W76" s="41">
        <v>60030</v>
      </c>
      <c r="X76" s="42">
        <v>677.505</v>
      </c>
      <c r="Y76" s="42">
        <v>1600</v>
      </c>
      <c r="Z76" s="42">
        <v>1760</v>
      </c>
      <c r="AA76" s="42">
        <v>0</v>
      </c>
      <c r="AB76" s="42">
        <v>0</v>
      </c>
      <c r="AC76" s="42">
        <v>500</v>
      </c>
      <c r="AD76" s="42">
        <v>1.175</v>
      </c>
      <c r="AE76" s="42">
        <v>180</v>
      </c>
      <c r="AF76" s="42">
        <v>144</v>
      </c>
      <c r="AG76" s="42">
        <v>0</v>
      </c>
      <c r="AH76" s="42">
        <v>0</v>
      </c>
      <c r="AI76" s="9">
        <f t="shared" si="6"/>
        <v>15085.479599999999</v>
      </c>
      <c r="AJ76" s="66"/>
      <c r="AK76" s="66"/>
    </row>
    <row r="77" spans="1:40" s="19" customFormat="1" ht="15.75" customHeight="1" x14ac:dyDescent="0.25">
      <c r="A77" s="36"/>
      <c r="B77" s="7" t="s">
        <v>114</v>
      </c>
      <c r="C77" s="41">
        <v>21145</v>
      </c>
      <c r="D77" s="42">
        <v>73.093999999999994</v>
      </c>
      <c r="E77" s="43">
        <v>3183</v>
      </c>
      <c r="F77" s="42">
        <v>1216.8889999999999</v>
      </c>
      <c r="G77" s="41">
        <v>5345</v>
      </c>
      <c r="H77" s="42">
        <v>2200.3180000000002</v>
      </c>
      <c r="I77" s="43">
        <v>80</v>
      </c>
      <c r="J77" s="44">
        <v>520</v>
      </c>
      <c r="K77" s="45">
        <v>1960</v>
      </c>
      <c r="L77" s="44">
        <v>142.38</v>
      </c>
      <c r="M77" s="43">
        <v>6080</v>
      </c>
      <c r="N77" s="42">
        <v>406.51600000000002</v>
      </c>
      <c r="O77" s="46">
        <v>0</v>
      </c>
      <c r="P77" s="46">
        <v>0</v>
      </c>
      <c r="Q77" s="46">
        <v>0</v>
      </c>
      <c r="R77" s="46">
        <v>0</v>
      </c>
      <c r="S77" s="41">
        <v>9215</v>
      </c>
      <c r="T77" s="42">
        <v>619.41099999999994</v>
      </c>
      <c r="U77" s="41">
        <v>2022</v>
      </c>
      <c r="V77" s="42">
        <v>627.77</v>
      </c>
      <c r="W77" s="41">
        <v>127215</v>
      </c>
      <c r="X77" s="42">
        <v>2174.893</v>
      </c>
      <c r="Y77" s="42">
        <v>0</v>
      </c>
      <c r="Z77" s="42">
        <v>0</v>
      </c>
      <c r="AA77" s="42">
        <v>0</v>
      </c>
      <c r="AB77" s="42">
        <v>0</v>
      </c>
      <c r="AC77" s="42">
        <v>2800</v>
      </c>
      <c r="AD77" s="42">
        <v>311.35000000000002</v>
      </c>
      <c r="AE77" s="42">
        <v>0</v>
      </c>
      <c r="AF77" s="42">
        <v>0</v>
      </c>
      <c r="AG77" s="42">
        <v>0</v>
      </c>
      <c r="AH77" s="42">
        <v>0</v>
      </c>
      <c r="AI77" s="9">
        <f t="shared" si="6"/>
        <v>8292.621000000001</v>
      </c>
      <c r="AJ77" s="66"/>
      <c r="AK77" s="66"/>
    </row>
    <row r="78" spans="1:40" s="19" customFormat="1" ht="15.75" customHeight="1" x14ac:dyDescent="0.25">
      <c r="A78" s="36"/>
      <c r="B78" s="7" t="s">
        <v>115</v>
      </c>
      <c r="C78" s="41">
        <v>30100</v>
      </c>
      <c r="D78" s="42">
        <v>51</v>
      </c>
      <c r="E78" s="43">
        <v>237</v>
      </c>
      <c r="F78" s="42">
        <v>90.094999999999999</v>
      </c>
      <c r="G78" s="41">
        <v>3265</v>
      </c>
      <c r="H78" s="42">
        <v>2612</v>
      </c>
      <c r="I78" s="43">
        <v>31</v>
      </c>
      <c r="J78" s="44">
        <v>155.6</v>
      </c>
      <c r="K78" s="45">
        <v>345</v>
      </c>
      <c r="L78" s="44">
        <v>48.127499999999998</v>
      </c>
      <c r="M78" s="43">
        <v>0</v>
      </c>
      <c r="N78" s="42">
        <v>0</v>
      </c>
      <c r="O78" s="46">
        <v>0</v>
      </c>
      <c r="P78" s="46">
        <v>0</v>
      </c>
      <c r="Q78" s="46">
        <v>300</v>
      </c>
      <c r="R78" s="46">
        <v>9.3000000000000007</v>
      </c>
      <c r="S78" s="41">
        <v>700</v>
      </c>
      <c r="T78" s="42">
        <v>700</v>
      </c>
      <c r="U78" s="41">
        <v>378</v>
      </c>
      <c r="V78" s="42">
        <v>143.63999999999999</v>
      </c>
      <c r="W78" s="41">
        <v>12300</v>
      </c>
      <c r="X78" s="42">
        <v>128.80000000000001</v>
      </c>
      <c r="Y78" s="42">
        <v>5</v>
      </c>
      <c r="Z78" s="42">
        <v>30</v>
      </c>
      <c r="AA78" s="42">
        <v>0</v>
      </c>
      <c r="AB78" s="42">
        <v>0</v>
      </c>
      <c r="AC78" s="42">
        <v>2600</v>
      </c>
      <c r="AD78" s="42">
        <v>7.28</v>
      </c>
      <c r="AE78" s="42">
        <v>19</v>
      </c>
      <c r="AF78" s="42">
        <v>15.2</v>
      </c>
      <c r="AG78" s="42">
        <v>0</v>
      </c>
      <c r="AH78" s="42">
        <v>0</v>
      </c>
      <c r="AI78" s="9">
        <f t="shared" si="6"/>
        <v>3991.0425</v>
      </c>
      <c r="AJ78" s="66"/>
      <c r="AK78" s="66"/>
    </row>
    <row r="79" spans="1:40" s="19" customFormat="1" ht="15.75" customHeight="1" x14ac:dyDescent="0.25">
      <c r="A79" s="36"/>
      <c r="B79" s="7" t="s">
        <v>116</v>
      </c>
      <c r="C79" s="41">
        <v>5075</v>
      </c>
      <c r="D79" s="42">
        <v>17.422499999999999</v>
      </c>
      <c r="E79" s="43">
        <v>64</v>
      </c>
      <c r="F79" s="42">
        <v>17.920000000000002</v>
      </c>
      <c r="G79" s="41">
        <v>3700</v>
      </c>
      <c r="H79" s="42">
        <v>3799.9</v>
      </c>
      <c r="I79" s="43">
        <v>72</v>
      </c>
      <c r="J79" s="44">
        <v>353.58800000000002</v>
      </c>
      <c r="K79" s="45">
        <v>890</v>
      </c>
      <c r="L79" s="44">
        <v>124.155</v>
      </c>
      <c r="M79" s="43">
        <v>775</v>
      </c>
      <c r="N79" s="42">
        <v>67.8125</v>
      </c>
      <c r="O79" s="46">
        <v>0</v>
      </c>
      <c r="P79" s="46">
        <v>0</v>
      </c>
      <c r="Q79" s="46">
        <v>305</v>
      </c>
      <c r="R79" s="46">
        <v>11.895</v>
      </c>
      <c r="S79" s="41">
        <v>16605</v>
      </c>
      <c r="T79" s="42">
        <v>229.149</v>
      </c>
      <c r="U79" s="41">
        <v>107</v>
      </c>
      <c r="V79" s="42">
        <v>6.6340000000000003</v>
      </c>
      <c r="W79" s="41">
        <v>49200</v>
      </c>
      <c r="X79" s="42">
        <v>873.21299999999997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9">
        <f t="shared" si="6"/>
        <v>5501.6890000000003</v>
      </c>
      <c r="AJ79" s="66"/>
      <c r="AK79" s="66"/>
    </row>
    <row r="80" spans="1:40" s="19" customFormat="1" ht="15.75" customHeight="1" x14ac:dyDescent="0.25">
      <c r="A80" s="36"/>
      <c r="B80" s="7" t="s">
        <v>117</v>
      </c>
      <c r="C80" s="41">
        <v>4900</v>
      </c>
      <c r="D80" s="42">
        <v>0.86302999999999996</v>
      </c>
      <c r="E80" s="43">
        <v>30864</v>
      </c>
      <c r="F80" s="42">
        <v>114.407</v>
      </c>
      <c r="G80" s="41">
        <v>2478</v>
      </c>
      <c r="H80" s="42">
        <v>864.18499999999995</v>
      </c>
      <c r="I80" s="43">
        <v>1283</v>
      </c>
      <c r="J80" s="44">
        <v>1749.575</v>
      </c>
      <c r="K80" s="45">
        <v>0</v>
      </c>
      <c r="L80" s="44">
        <v>0</v>
      </c>
      <c r="M80" s="43">
        <v>0</v>
      </c>
      <c r="N80" s="42">
        <v>0</v>
      </c>
      <c r="O80" s="46">
        <v>100</v>
      </c>
      <c r="P80" s="46">
        <v>2.5</v>
      </c>
      <c r="Q80" s="46">
        <v>2986</v>
      </c>
      <c r="R80" s="46">
        <v>80.132000000000005</v>
      </c>
      <c r="S80" s="41">
        <v>1000</v>
      </c>
      <c r="T80" s="42">
        <v>6</v>
      </c>
      <c r="U80" s="41">
        <v>1788</v>
      </c>
      <c r="V80" s="42">
        <v>524.01430000000005</v>
      </c>
      <c r="W80" s="41">
        <v>8880</v>
      </c>
      <c r="X80" s="42">
        <v>142.85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40</v>
      </c>
      <c r="AF80" s="42">
        <v>18.8</v>
      </c>
      <c r="AG80" s="42">
        <v>0</v>
      </c>
      <c r="AH80" s="42">
        <v>0</v>
      </c>
      <c r="AI80" s="9">
        <f t="shared" si="6"/>
        <v>3503.3263300000003</v>
      </c>
      <c r="AJ80" s="66"/>
      <c r="AK80" s="66"/>
    </row>
    <row r="81" spans="1:40" s="19" customFormat="1" ht="15.75" customHeight="1" x14ac:dyDescent="0.25">
      <c r="A81" s="36"/>
      <c r="B81" s="7" t="s">
        <v>118</v>
      </c>
      <c r="C81" s="41">
        <v>2000</v>
      </c>
      <c r="D81" s="42">
        <v>5.9</v>
      </c>
      <c r="E81" s="43">
        <v>452</v>
      </c>
      <c r="F81" s="42">
        <v>103.895</v>
      </c>
      <c r="G81" s="41">
        <v>2050</v>
      </c>
      <c r="H81" s="42">
        <v>2445.65</v>
      </c>
      <c r="I81" s="43">
        <v>0</v>
      </c>
      <c r="J81" s="44">
        <v>0</v>
      </c>
      <c r="K81" s="45">
        <v>0</v>
      </c>
      <c r="L81" s="44">
        <v>0</v>
      </c>
      <c r="M81" s="43">
        <v>5824</v>
      </c>
      <c r="N81" s="42">
        <v>529.98400000000004</v>
      </c>
      <c r="O81" s="46">
        <v>0</v>
      </c>
      <c r="P81" s="46">
        <v>0</v>
      </c>
      <c r="Q81" s="46">
        <v>0</v>
      </c>
      <c r="R81" s="46">
        <v>0</v>
      </c>
      <c r="S81" s="41">
        <v>3000</v>
      </c>
      <c r="T81" s="42">
        <v>3.37</v>
      </c>
      <c r="U81" s="41">
        <v>0</v>
      </c>
      <c r="V81" s="42">
        <v>0</v>
      </c>
      <c r="W81" s="41">
        <v>9700</v>
      </c>
      <c r="X81" s="42">
        <v>101.6</v>
      </c>
      <c r="Y81" s="42">
        <v>0</v>
      </c>
      <c r="Z81" s="42">
        <v>0</v>
      </c>
      <c r="AA81" s="42">
        <v>300</v>
      </c>
      <c r="AB81" s="42">
        <v>21.9</v>
      </c>
      <c r="AC81" s="42">
        <v>600</v>
      </c>
      <c r="AD81" s="42">
        <v>1.38</v>
      </c>
      <c r="AE81" s="42">
        <v>0</v>
      </c>
      <c r="AF81" s="42">
        <v>0</v>
      </c>
      <c r="AG81" s="42">
        <v>0</v>
      </c>
      <c r="AH81" s="42">
        <v>0</v>
      </c>
      <c r="AI81" s="9">
        <f t="shared" si="6"/>
        <v>3213.6790000000001</v>
      </c>
      <c r="AJ81" s="66"/>
      <c r="AK81" s="66"/>
    </row>
    <row r="82" spans="1:40" s="19" customFormat="1" ht="15.75" customHeight="1" x14ac:dyDescent="0.25">
      <c r="A82" s="36"/>
      <c r="B82" s="7" t="s">
        <v>119</v>
      </c>
      <c r="C82" s="41">
        <v>7180</v>
      </c>
      <c r="D82" s="42">
        <v>82.489199999999997</v>
      </c>
      <c r="E82" s="43">
        <v>357</v>
      </c>
      <c r="F82" s="42">
        <v>109.542</v>
      </c>
      <c r="G82" s="41">
        <v>3635</v>
      </c>
      <c r="H82" s="42">
        <v>1646.655</v>
      </c>
      <c r="I82" s="43">
        <v>225</v>
      </c>
      <c r="J82" s="44">
        <v>439.36500000000001</v>
      </c>
      <c r="K82" s="45">
        <v>468</v>
      </c>
      <c r="L82" s="44">
        <v>65.286000000000001</v>
      </c>
      <c r="M82" s="43">
        <v>478</v>
      </c>
      <c r="N82" s="42">
        <v>10.869</v>
      </c>
      <c r="O82" s="46">
        <v>1000</v>
      </c>
      <c r="P82" s="46">
        <v>105</v>
      </c>
      <c r="Q82" s="46">
        <v>405</v>
      </c>
      <c r="R82" s="46">
        <v>3.8391000000000002</v>
      </c>
      <c r="S82" s="41">
        <v>860</v>
      </c>
      <c r="T82" s="42">
        <v>77.125</v>
      </c>
      <c r="U82" s="41">
        <v>318</v>
      </c>
      <c r="V82" s="42">
        <v>56.234000000000002</v>
      </c>
      <c r="W82" s="41">
        <v>9092</v>
      </c>
      <c r="X82" s="42">
        <v>168.44800000000001</v>
      </c>
      <c r="Y82" s="42">
        <v>0</v>
      </c>
      <c r="Z82" s="42">
        <v>0</v>
      </c>
      <c r="AA82" s="42">
        <v>0</v>
      </c>
      <c r="AB82" s="42">
        <v>0</v>
      </c>
      <c r="AC82" s="42">
        <v>2980</v>
      </c>
      <c r="AD82" s="42">
        <v>8.3439999999999994</v>
      </c>
      <c r="AE82" s="42">
        <v>0</v>
      </c>
      <c r="AF82" s="42">
        <v>0</v>
      </c>
      <c r="AG82" s="42">
        <v>0</v>
      </c>
      <c r="AH82" s="42">
        <v>0</v>
      </c>
      <c r="AI82" s="9">
        <f t="shared" si="6"/>
        <v>2773.1963000000001</v>
      </c>
      <c r="AJ82" s="66"/>
      <c r="AK82" s="66"/>
    </row>
    <row r="83" spans="1:40" s="19" customFormat="1" ht="15.75" customHeight="1" x14ac:dyDescent="0.25">
      <c r="A83" s="36"/>
      <c r="B83" s="7" t="s">
        <v>120</v>
      </c>
      <c r="C83" s="41">
        <v>5000</v>
      </c>
      <c r="D83" s="42">
        <v>29.98</v>
      </c>
      <c r="E83" s="43">
        <v>193</v>
      </c>
      <c r="F83" s="42">
        <v>28.89</v>
      </c>
      <c r="G83" s="41">
        <v>500</v>
      </c>
      <c r="H83" s="42">
        <v>89.5</v>
      </c>
      <c r="I83" s="43">
        <v>519</v>
      </c>
      <c r="J83" s="44">
        <v>558.9</v>
      </c>
      <c r="K83" s="45">
        <v>400</v>
      </c>
      <c r="L83" s="44">
        <v>72.375</v>
      </c>
      <c r="M83" s="43">
        <v>0</v>
      </c>
      <c r="N83" s="42">
        <v>0</v>
      </c>
      <c r="O83" s="46">
        <v>0</v>
      </c>
      <c r="P83" s="46">
        <v>0</v>
      </c>
      <c r="Q83" s="46">
        <v>1160</v>
      </c>
      <c r="R83" s="46">
        <v>26.402000000000001</v>
      </c>
      <c r="S83" s="41">
        <v>4000</v>
      </c>
      <c r="T83" s="42">
        <v>12</v>
      </c>
      <c r="U83" s="41">
        <v>720</v>
      </c>
      <c r="V83" s="42">
        <v>136.50700000000001</v>
      </c>
      <c r="W83" s="41">
        <v>9300</v>
      </c>
      <c r="X83" s="42">
        <v>158.477</v>
      </c>
      <c r="Y83" s="42">
        <v>0</v>
      </c>
      <c r="Z83" s="42">
        <v>0</v>
      </c>
      <c r="AA83" s="42">
        <v>0</v>
      </c>
      <c r="AB83" s="42">
        <v>0</v>
      </c>
      <c r="AC83" s="42">
        <v>4600</v>
      </c>
      <c r="AD83" s="42">
        <v>11.5</v>
      </c>
      <c r="AE83" s="42">
        <v>9</v>
      </c>
      <c r="AF83" s="42">
        <v>4.5</v>
      </c>
      <c r="AG83" s="42">
        <v>0</v>
      </c>
      <c r="AH83" s="42">
        <v>0</v>
      </c>
      <c r="AI83" s="9">
        <f t="shared" si="6"/>
        <v>1129.0310000000002</v>
      </c>
      <c r="AJ83" s="66"/>
      <c r="AK83" s="66"/>
    </row>
    <row r="84" spans="1:40" s="19" customFormat="1" ht="15.75" customHeight="1" x14ac:dyDescent="0.25">
      <c r="A84" s="36"/>
      <c r="B84" s="7" t="s">
        <v>40</v>
      </c>
      <c r="C84" s="41">
        <v>4500</v>
      </c>
      <c r="D84" s="42">
        <v>10.3508</v>
      </c>
      <c r="E84" s="43">
        <v>120</v>
      </c>
      <c r="F84" s="42">
        <v>14.4</v>
      </c>
      <c r="G84" s="41">
        <v>3835</v>
      </c>
      <c r="H84" s="42">
        <v>931.31500000000005</v>
      </c>
      <c r="I84" s="43">
        <v>4</v>
      </c>
      <c r="J84" s="44">
        <v>16.8</v>
      </c>
      <c r="K84" s="45">
        <v>741</v>
      </c>
      <c r="L84" s="44">
        <v>47.423999999999999</v>
      </c>
      <c r="M84" s="43">
        <v>480</v>
      </c>
      <c r="N84" s="42">
        <v>4.6128</v>
      </c>
      <c r="O84" s="46">
        <v>0</v>
      </c>
      <c r="P84" s="46">
        <v>0</v>
      </c>
      <c r="Q84" s="46">
        <v>0</v>
      </c>
      <c r="R84" s="46">
        <v>0</v>
      </c>
      <c r="S84" s="41">
        <v>3680</v>
      </c>
      <c r="T84" s="42">
        <v>4.4145000000000003</v>
      </c>
      <c r="U84" s="41">
        <v>1025</v>
      </c>
      <c r="V84" s="42">
        <v>164</v>
      </c>
      <c r="W84" s="41">
        <v>6575</v>
      </c>
      <c r="X84" s="42">
        <v>100.36499999999999</v>
      </c>
      <c r="Y84" s="42">
        <v>0</v>
      </c>
      <c r="Z84" s="42">
        <v>0</v>
      </c>
      <c r="AA84" s="42">
        <v>0</v>
      </c>
      <c r="AB84" s="42">
        <v>0</v>
      </c>
      <c r="AC84" s="42">
        <v>1970</v>
      </c>
      <c r="AD84" s="42">
        <v>4.492</v>
      </c>
      <c r="AE84" s="42">
        <v>0</v>
      </c>
      <c r="AF84" s="42">
        <v>0</v>
      </c>
      <c r="AG84" s="42">
        <v>0</v>
      </c>
      <c r="AH84" s="42">
        <v>0</v>
      </c>
      <c r="AI84" s="9">
        <f t="shared" si="6"/>
        <v>1298.1741000000002</v>
      </c>
      <c r="AJ84" s="66"/>
      <c r="AK84" s="66"/>
    </row>
    <row r="85" spans="1:40" s="19" customFormat="1" ht="15.75" customHeight="1" x14ac:dyDescent="0.25">
      <c r="A85" s="36"/>
      <c r="B85" s="7" t="s">
        <v>41</v>
      </c>
      <c r="C85" s="41">
        <v>2000</v>
      </c>
      <c r="D85" s="42">
        <v>23.32</v>
      </c>
      <c r="E85" s="43">
        <v>43</v>
      </c>
      <c r="F85" s="42">
        <v>12.494</v>
      </c>
      <c r="G85" s="41">
        <v>150</v>
      </c>
      <c r="H85" s="42">
        <v>120</v>
      </c>
      <c r="I85" s="43">
        <v>0</v>
      </c>
      <c r="J85" s="44">
        <v>0</v>
      </c>
      <c r="K85" s="45">
        <v>0</v>
      </c>
      <c r="L85" s="44">
        <v>0</v>
      </c>
      <c r="M85" s="43">
        <v>1000</v>
      </c>
      <c r="N85" s="42">
        <v>97.75</v>
      </c>
      <c r="O85" s="46">
        <v>0</v>
      </c>
      <c r="P85" s="46">
        <v>0</v>
      </c>
      <c r="Q85" s="46">
        <v>1600</v>
      </c>
      <c r="R85" s="46">
        <v>192</v>
      </c>
      <c r="S85" s="41">
        <v>0</v>
      </c>
      <c r="T85" s="42">
        <v>0</v>
      </c>
      <c r="U85" s="41">
        <v>580</v>
      </c>
      <c r="V85" s="42">
        <v>188.5746</v>
      </c>
      <c r="W85" s="41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35</v>
      </c>
      <c r="AF85" s="42">
        <v>33.25</v>
      </c>
      <c r="AG85" s="42">
        <v>0</v>
      </c>
      <c r="AH85" s="42">
        <v>0</v>
      </c>
      <c r="AI85" s="9">
        <f t="shared" si="6"/>
        <v>667.3886</v>
      </c>
      <c r="AJ85" s="66"/>
      <c r="AK85" s="66"/>
      <c r="AL85" s="19" t="s">
        <v>110</v>
      </c>
    </row>
    <row r="86" spans="1:40" s="19" customFormat="1" ht="15.75" customHeight="1" x14ac:dyDescent="0.25">
      <c r="A86" s="36"/>
      <c r="B86" s="7" t="s">
        <v>42</v>
      </c>
      <c r="C86" s="41">
        <v>20200</v>
      </c>
      <c r="D86" s="42">
        <v>17.38</v>
      </c>
      <c r="E86" s="43">
        <v>27</v>
      </c>
      <c r="F86" s="42">
        <v>22.41</v>
      </c>
      <c r="G86" s="41">
        <v>2794</v>
      </c>
      <c r="H86" s="42">
        <v>3491.9</v>
      </c>
      <c r="I86" s="43">
        <v>0</v>
      </c>
      <c r="J86" s="44">
        <v>0</v>
      </c>
      <c r="K86" s="45">
        <v>1000</v>
      </c>
      <c r="L86" s="44">
        <v>139.5</v>
      </c>
      <c r="M86" s="43">
        <v>2240</v>
      </c>
      <c r="N86" s="42">
        <v>40.32</v>
      </c>
      <c r="O86" s="46">
        <v>2500</v>
      </c>
      <c r="P86" s="46">
        <v>495</v>
      </c>
      <c r="Q86" s="46">
        <v>309</v>
      </c>
      <c r="R86" s="46">
        <v>169.95</v>
      </c>
      <c r="S86" s="41">
        <v>1310</v>
      </c>
      <c r="T86" s="42">
        <v>111.35</v>
      </c>
      <c r="U86" s="41">
        <v>882</v>
      </c>
      <c r="V86" s="42">
        <v>315.98</v>
      </c>
      <c r="W86" s="41">
        <v>16998</v>
      </c>
      <c r="X86" s="42">
        <v>253.29400000000001</v>
      </c>
      <c r="Y86" s="42">
        <v>0</v>
      </c>
      <c r="Z86" s="42">
        <v>0</v>
      </c>
      <c r="AA86" s="42">
        <v>0</v>
      </c>
      <c r="AB86" s="42">
        <v>0</v>
      </c>
      <c r="AC86" s="42">
        <v>1500</v>
      </c>
      <c r="AD86" s="42">
        <v>32.549999999999997</v>
      </c>
      <c r="AE86" s="42">
        <v>5</v>
      </c>
      <c r="AF86" s="42">
        <v>3</v>
      </c>
      <c r="AG86" s="42">
        <v>0</v>
      </c>
      <c r="AH86" s="42">
        <v>0</v>
      </c>
      <c r="AI86" s="9">
        <f t="shared" si="6"/>
        <v>5092.6340000000009</v>
      </c>
      <c r="AJ86" s="66"/>
      <c r="AK86" s="66"/>
    </row>
    <row r="87" spans="1:40" s="19" customFormat="1" ht="15.75" customHeight="1" x14ac:dyDescent="0.25">
      <c r="A87" s="36"/>
      <c r="B87" s="7" t="s">
        <v>43</v>
      </c>
      <c r="C87" s="41">
        <v>9620</v>
      </c>
      <c r="D87" s="42">
        <v>25.69</v>
      </c>
      <c r="E87" s="43">
        <v>405</v>
      </c>
      <c r="F87" s="42">
        <v>82.542000000000002</v>
      </c>
      <c r="G87" s="41">
        <v>0</v>
      </c>
      <c r="H87" s="42">
        <v>0</v>
      </c>
      <c r="I87" s="43">
        <v>63</v>
      </c>
      <c r="J87" s="44">
        <v>75.599999999999994</v>
      </c>
      <c r="K87" s="45">
        <v>0</v>
      </c>
      <c r="L87" s="44">
        <v>0</v>
      </c>
      <c r="M87" s="43">
        <v>80</v>
      </c>
      <c r="N87" s="42">
        <v>3.2376</v>
      </c>
      <c r="O87" s="46">
        <v>0</v>
      </c>
      <c r="P87" s="46">
        <v>0</v>
      </c>
      <c r="Q87" s="46">
        <v>0</v>
      </c>
      <c r="R87" s="46">
        <v>0</v>
      </c>
      <c r="S87" s="41">
        <v>6000</v>
      </c>
      <c r="T87" s="42">
        <v>14.43</v>
      </c>
      <c r="U87" s="41">
        <v>273</v>
      </c>
      <c r="V87" s="42">
        <v>68.025559999999999</v>
      </c>
      <c r="W87" s="41">
        <v>1400</v>
      </c>
      <c r="X87" s="42">
        <v>33.572000000000003</v>
      </c>
      <c r="Y87" s="42">
        <v>0</v>
      </c>
      <c r="Z87" s="42">
        <v>0</v>
      </c>
      <c r="AA87" s="42">
        <v>700</v>
      </c>
      <c r="AB87" s="42">
        <v>5.6280000000000001</v>
      </c>
      <c r="AC87" s="42">
        <v>3132</v>
      </c>
      <c r="AD87" s="42">
        <v>11.87</v>
      </c>
      <c r="AE87" s="42">
        <v>5</v>
      </c>
      <c r="AF87" s="42">
        <v>2.5</v>
      </c>
      <c r="AG87" s="42">
        <v>0</v>
      </c>
      <c r="AH87" s="42">
        <v>0</v>
      </c>
      <c r="AI87" s="9">
        <f t="shared" si="6"/>
        <v>323.09515999999996</v>
      </c>
      <c r="AJ87" s="66"/>
      <c r="AK87" s="66"/>
    </row>
    <row r="88" spans="1:40" s="19" customFormat="1" ht="15.75" customHeight="1" x14ac:dyDescent="0.25">
      <c r="A88" s="36"/>
      <c r="B88" s="7" t="s">
        <v>91</v>
      </c>
      <c r="C88" s="41">
        <v>3750</v>
      </c>
      <c r="D88" s="42">
        <v>8.1750000000000007</v>
      </c>
      <c r="E88" s="43">
        <v>160</v>
      </c>
      <c r="F88" s="42">
        <v>25.4</v>
      </c>
      <c r="G88" s="41">
        <v>274</v>
      </c>
      <c r="H88" s="42">
        <v>256.19</v>
      </c>
      <c r="I88" s="43">
        <v>89</v>
      </c>
      <c r="J88" s="44">
        <v>96.12</v>
      </c>
      <c r="K88" s="45">
        <v>600</v>
      </c>
      <c r="L88" s="44">
        <v>83.7</v>
      </c>
      <c r="M88" s="43">
        <v>200</v>
      </c>
      <c r="N88" s="42">
        <v>1.5880000000000001</v>
      </c>
      <c r="O88" s="46">
        <v>62</v>
      </c>
      <c r="P88" s="46">
        <v>1.3609</v>
      </c>
      <c r="Q88" s="46">
        <v>0</v>
      </c>
      <c r="R88" s="46">
        <v>0</v>
      </c>
      <c r="S88" s="41">
        <v>1090</v>
      </c>
      <c r="T88" s="42">
        <v>81.75</v>
      </c>
      <c r="U88" s="41">
        <v>141</v>
      </c>
      <c r="V88" s="42">
        <v>46.42</v>
      </c>
      <c r="W88" s="41">
        <v>18150</v>
      </c>
      <c r="X88" s="42">
        <v>224.4</v>
      </c>
      <c r="Y88" s="42">
        <v>0</v>
      </c>
      <c r="Z88" s="42">
        <v>0</v>
      </c>
      <c r="AA88" s="42">
        <v>0</v>
      </c>
      <c r="AB88" s="42">
        <v>0</v>
      </c>
      <c r="AC88" s="42">
        <v>1100</v>
      </c>
      <c r="AD88" s="42">
        <v>28.055</v>
      </c>
      <c r="AE88" s="42">
        <v>0</v>
      </c>
      <c r="AF88" s="42">
        <v>0</v>
      </c>
      <c r="AG88" s="42">
        <v>0</v>
      </c>
      <c r="AH88" s="42">
        <v>0</v>
      </c>
      <c r="AI88" s="9">
        <f t="shared" si="6"/>
        <v>853.1588999999999</v>
      </c>
      <c r="AJ88" s="66"/>
      <c r="AK88" s="66"/>
    </row>
    <row r="89" spans="1:40" s="19" customFormat="1" ht="15.75" customHeight="1" x14ac:dyDescent="0.25">
      <c r="A89" s="36"/>
      <c r="B89" s="7" t="s">
        <v>44</v>
      </c>
      <c r="C89" s="41">
        <v>5557</v>
      </c>
      <c r="D89" s="42">
        <v>19.4495</v>
      </c>
      <c r="E89" s="43">
        <v>2410</v>
      </c>
      <c r="F89" s="42">
        <v>8.8160000000000007</v>
      </c>
      <c r="G89" s="41">
        <v>1980</v>
      </c>
      <c r="H89" s="42">
        <v>785.71</v>
      </c>
      <c r="I89" s="43">
        <v>83</v>
      </c>
      <c r="J89" s="44">
        <v>406.7</v>
      </c>
      <c r="K89" s="45">
        <v>0</v>
      </c>
      <c r="L89" s="44">
        <v>0</v>
      </c>
      <c r="M89" s="43">
        <v>0</v>
      </c>
      <c r="N89" s="42">
        <v>0</v>
      </c>
      <c r="O89" s="46">
        <v>419</v>
      </c>
      <c r="P89" s="46">
        <v>146.65</v>
      </c>
      <c r="Q89" s="46">
        <v>1000</v>
      </c>
      <c r="R89" s="46">
        <v>18.899999999999999</v>
      </c>
      <c r="S89" s="41">
        <v>909</v>
      </c>
      <c r="T89" s="42">
        <v>1.9998</v>
      </c>
      <c r="U89" s="41">
        <v>263</v>
      </c>
      <c r="V89" s="42">
        <v>73.64</v>
      </c>
      <c r="W89" s="41">
        <v>6942</v>
      </c>
      <c r="X89" s="42">
        <v>112.328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9">
        <f t="shared" si="6"/>
        <v>1574.1933000000004</v>
      </c>
      <c r="AJ89" s="66"/>
      <c r="AK89" s="66"/>
      <c r="AL89" s="19" t="s">
        <v>110</v>
      </c>
    </row>
    <row r="90" spans="1:40" s="19" customFormat="1" ht="15.75" customHeight="1" x14ac:dyDescent="0.25">
      <c r="A90" s="36"/>
      <c r="B90" s="7" t="s">
        <v>45</v>
      </c>
      <c r="C90" s="41">
        <v>6593</v>
      </c>
      <c r="D90" s="42">
        <v>14.385999999999999</v>
      </c>
      <c r="E90" s="43">
        <v>495</v>
      </c>
      <c r="F90" s="42">
        <v>24.047550000000001</v>
      </c>
      <c r="G90" s="41">
        <v>1043</v>
      </c>
      <c r="H90" s="42">
        <v>441.62700000000001</v>
      </c>
      <c r="I90" s="43">
        <v>35</v>
      </c>
      <c r="J90" s="44">
        <v>80.5</v>
      </c>
      <c r="K90" s="45">
        <v>0</v>
      </c>
      <c r="L90" s="44">
        <v>0</v>
      </c>
      <c r="M90" s="43">
        <v>0</v>
      </c>
      <c r="N90" s="42">
        <v>0</v>
      </c>
      <c r="O90" s="46">
        <v>42</v>
      </c>
      <c r="P90" s="46">
        <v>6.258</v>
      </c>
      <c r="Q90" s="46">
        <v>92</v>
      </c>
      <c r="R90" s="46">
        <v>22.908000000000001</v>
      </c>
      <c r="S90" s="41">
        <v>700</v>
      </c>
      <c r="T90" s="42">
        <v>59.5</v>
      </c>
      <c r="U90" s="41">
        <v>150</v>
      </c>
      <c r="V90" s="42">
        <v>18</v>
      </c>
      <c r="W90" s="41">
        <v>3570</v>
      </c>
      <c r="X90" s="42">
        <v>82.44</v>
      </c>
      <c r="Y90" s="42">
        <v>0</v>
      </c>
      <c r="Z90" s="42">
        <v>0</v>
      </c>
      <c r="AA90" s="42">
        <v>0</v>
      </c>
      <c r="AB90" s="42">
        <v>0</v>
      </c>
      <c r="AC90" s="42">
        <v>210</v>
      </c>
      <c r="AD90" s="42">
        <v>1.47</v>
      </c>
      <c r="AE90" s="42">
        <v>20</v>
      </c>
      <c r="AF90" s="42">
        <v>11</v>
      </c>
      <c r="AG90" s="42">
        <v>0</v>
      </c>
      <c r="AH90" s="42">
        <v>0</v>
      </c>
      <c r="AI90" s="9">
        <f t="shared" si="6"/>
        <v>762.13655000000017</v>
      </c>
      <c r="AJ90" s="66"/>
      <c r="AK90" s="66"/>
    </row>
    <row r="91" spans="1:40" s="19" customFormat="1" ht="15.75" customHeight="1" x14ac:dyDescent="0.25">
      <c r="A91" s="36"/>
      <c r="B91" s="7" t="s">
        <v>46</v>
      </c>
      <c r="C91" s="41">
        <v>3</v>
      </c>
      <c r="D91" s="42">
        <v>0.36</v>
      </c>
      <c r="E91" s="43">
        <v>87</v>
      </c>
      <c r="F91" s="42">
        <v>24.101400000000002</v>
      </c>
      <c r="G91" s="41">
        <v>610</v>
      </c>
      <c r="H91" s="42">
        <v>339.04500000000002</v>
      </c>
      <c r="I91" s="43">
        <v>3</v>
      </c>
      <c r="J91" s="44">
        <v>18.5</v>
      </c>
      <c r="K91" s="45">
        <v>60</v>
      </c>
      <c r="L91" s="44">
        <v>6.3996000000000004</v>
      </c>
      <c r="M91" s="43">
        <v>55</v>
      </c>
      <c r="N91" s="42">
        <v>13.012449999999999</v>
      </c>
      <c r="O91" s="46">
        <v>425</v>
      </c>
      <c r="P91" s="46">
        <v>101.0005</v>
      </c>
      <c r="Q91" s="46">
        <v>100</v>
      </c>
      <c r="R91" s="46">
        <v>2.2999999999999998</v>
      </c>
      <c r="S91" s="41">
        <v>0</v>
      </c>
      <c r="T91" s="42">
        <v>0</v>
      </c>
      <c r="U91" s="41">
        <v>115</v>
      </c>
      <c r="V91" s="42">
        <v>35.744999999999997</v>
      </c>
      <c r="W91" s="41">
        <v>3320</v>
      </c>
      <c r="X91" s="42">
        <v>45.095999999999997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7</v>
      </c>
      <c r="AF91" s="42">
        <v>1.4</v>
      </c>
      <c r="AG91" s="42">
        <v>0</v>
      </c>
      <c r="AH91" s="42">
        <v>0</v>
      </c>
      <c r="AI91" s="9">
        <f t="shared" si="6"/>
        <v>586.95995000000005</v>
      </c>
      <c r="AJ91" s="66"/>
      <c r="AK91" s="66"/>
      <c r="AM91" s="19" t="s">
        <v>110</v>
      </c>
      <c r="AN91" s="19" t="s">
        <v>110</v>
      </c>
    </row>
    <row r="92" spans="1:40" s="19" customFormat="1" ht="15.75" customHeight="1" x14ac:dyDescent="0.25">
      <c r="A92" s="36"/>
      <c r="B92" s="7" t="s">
        <v>47</v>
      </c>
      <c r="C92" s="41">
        <v>50</v>
      </c>
      <c r="D92" s="42">
        <v>9.9000000000000005E-2</v>
      </c>
      <c r="E92" s="43">
        <v>137</v>
      </c>
      <c r="F92" s="42">
        <v>57.740740000000002</v>
      </c>
      <c r="G92" s="41">
        <v>566</v>
      </c>
      <c r="H92" s="42">
        <v>169.73208</v>
      </c>
      <c r="I92" s="43">
        <v>132</v>
      </c>
      <c r="J92" s="44">
        <v>154.70400000000001</v>
      </c>
      <c r="K92" s="45">
        <v>689</v>
      </c>
      <c r="L92" s="44">
        <v>75.790000000000006</v>
      </c>
      <c r="M92" s="43">
        <v>0</v>
      </c>
      <c r="N92" s="42">
        <v>0</v>
      </c>
      <c r="O92" s="46">
        <v>340</v>
      </c>
      <c r="P92" s="46">
        <v>40.799999999999997</v>
      </c>
      <c r="Q92" s="46">
        <v>69</v>
      </c>
      <c r="R92" s="46">
        <v>2.415</v>
      </c>
      <c r="S92" s="41">
        <v>1700</v>
      </c>
      <c r="T92" s="42">
        <v>3.7469999999999999</v>
      </c>
      <c r="U92" s="41">
        <v>0</v>
      </c>
      <c r="V92" s="42">
        <v>0</v>
      </c>
      <c r="W92" s="41">
        <v>8200</v>
      </c>
      <c r="X92" s="42">
        <v>58.686</v>
      </c>
      <c r="Y92" s="42">
        <v>0</v>
      </c>
      <c r="Z92" s="42">
        <v>0</v>
      </c>
      <c r="AA92" s="42">
        <v>0</v>
      </c>
      <c r="AB92" s="42">
        <v>0</v>
      </c>
      <c r="AC92" s="42">
        <v>2000</v>
      </c>
      <c r="AD92" s="42">
        <v>5.86</v>
      </c>
      <c r="AE92" s="42">
        <v>0</v>
      </c>
      <c r="AF92" s="42">
        <v>0</v>
      </c>
      <c r="AG92" s="42">
        <v>0</v>
      </c>
      <c r="AH92" s="42">
        <v>0</v>
      </c>
      <c r="AI92" s="9">
        <f t="shared" si="6"/>
        <v>569.57382000000007</v>
      </c>
      <c r="AJ92" s="66" t="s">
        <v>110</v>
      </c>
      <c r="AK92" s="66"/>
      <c r="AN92" s="19" t="s">
        <v>110</v>
      </c>
    </row>
    <row r="93" spans="1:40" s="19" customFormat="1" x14ac:dyDescent="0.25">
      <c r="A93" s="36"/>
      <c r="B93" s="7" t="s">
        <v>48</v>
      </c>
      <c r="C93" s="41">
        <v>27250</v>
      </c>
      <c r="D93" s="42">
        <v>44.95</v>
      </c>
      <c r="E93" s="43">
        <v>480</v>
      </c>
      <c r="F93" s="42">
        <v>198.03200000000001</v>
      </c>
      <c r="G93" s="41">
        <v>15000</v>
      </c>
      <c r="H93" s="42">
        <v>11760</v>
      </c>
      <c r="I93" s="43">
        <v>665</v>
      </c>
      <c r="J93" s="44">
        <v>631.75</v>
      </c>
      <c r="K93" s="45">
        <v>2920</v>
      </c>
      <c r="L93" s="44">
        <v>1607.3140000000001</v>
      </c>
      <c r="M93" s="43">
        <v>5600</v>
      </c>
      <c r="N93" s="42">
        <v>190.4</v>
      </c>
      <c r="O93" s="46">
        <v>0</v>
      </c>
      <c r="P93" s="46">
        <v>0</v>
      </c>
      <c r="Q93" s="46">
        <v>3000</v>
      </c>
      <c r="R93" s="46">
        <v>197.2</v>
      </c>
      <c r="S93" s="41">
        <v>3700</v>
      </c>
      <c r="T93" s="42">
        <v>111</v>
      </c>
      <c r="U93" s="41">
        <v>2320</v>
      </c>
      <c r="V93" s="42">
        <v>672.72400000000005</v>
      </c>
      <c r="W93" s="41">
        <v>5500</v>
      </c>
      <c r="X93" s="42">
        <v>137.5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9">
        <f t="shared" si="6"/>
        <v>15550.87</v>
      </c>
      <c r="AJ93" s="66"/>
      <c r="AK93" s="66"/>
      <c r="AL93" s="19" t="s">
        <v>110</v>
      </c>
    </row>
    <row r="94" spans="1:40" s="19" customFormat="1" x14ac:dyDescent="0.25">
      <c r="A94" s="36"/>
      <c r="B94" s="7" t="s">
        <v>49</v>
      </c>
      <c r="C94" s="41">
        <v>2550</v>
      </c>
      <c r="D94" s="42">
        <v>32.880000000000003</v>
      </c>
      <c r="E94" s="43">
        <v>5</v>
      </c>
      <c r="F94" s="42">
        <v>2.3250000000000002</v>
      </c>
      <c r="G94" s="41">
        <v>90</v>
      </c>
      <c r="H94" s="42">
        <v>81</v>
      </c>
      <c r="I94" s="43">
        <v>16</v>
      </c>
      <c r="J94" s="44">
        <v>25.6</v>
      </c>
      <c r="K94" s="45">
        <v>1000</v>
      </c>
      <c r="L94" s="44">
        <v>139.5</v>
      </c>
      <c r="M94" s="43">
        <v>0</v>
      </c>
      <c r="N94" s="42">
        <v>0</v>
      </c>
      <c r="O94" s="46">
        <v>0</v>
      </c>
      <c r="P94" s="46">
        <v>0</v>
      </c>
      <c r="Q94" s="46">
        <v>84</v>
      </c>
      <c r="R94" s="46">
        <v>22.158359999999998</v>
      </c>
      <c r="S94" s="41">
        <v>1000</v>
      </c>
      <c r="T94" s="42">
        <v>59.36</v>
      </c>
      <c r="U94" s="41">
        <v>90</v>
      </c>
      <c r="V94" s="42">
        <v>27.640999999999998</v>
      </c>
      <c r="W94" s="41">
        <v>550</v>
      </c>
      <c r="X94" s="42">
        <v>7</v>
      </c>
      <c r="Y94" s="42">
        <v>0</v>
      </c>
      <c r="Z94" s="42">
        <v>0</v>
      </c>
      <c r="AA94" s="42">
        <v>0</v>
      </c>
      <c r="AB94" s="42">
        <v>0</v>
      </c>
      <c r="AC94" s="42">
        <v>950</v>
      </c>
      <c r="AD94" s="42">
        <v>29.023</v>
      </c>
      <c r="AE94" s="42">
        <v>0</v>
      </c>
      <c r="AF94" s="42">
        <v>0</v>
      </c>
      <c r="AG94" s="42">
        <v>0</v>
      </c>
      <c r="AH94" s="42">
        <v>0</v>
      </c>
      <c r="AI94" s="9">
        <f t="shared" si="6"/>
        <v>426.48736000000008</v>
      </c>
      <c r="AJ94" s="66"/>
      <c r="AK94" s="66"/>
    </row>
    <row r="95" spans="1:40" s="19" customFormat="1" x14ac:dyDescent="0.25">
      <c r="A95" s="36"/>
      <c r="B95" s="7" t="s">
        <v>121</v>
      </c>
      <c r="C95" s="41">
        <v>2600</v>
      </c>
      <c r="D95" s="42">
        <v>4.9400000000000004</v>
      </c>
      <c r="E95" s="43">
        <v>600</v>
      </c>
      <c r="F95" s="42">
        <v>57.6</v>
      </c>
      <c r="G95" s="41">
        <v>0</v>
      </c>
      <c r="H95" s="42">
        <v>0</v>
      </c>
      <c r="I95" s="43">
        <v>146</v>
      </c>
      <c r="J95" s="44">
        <v>109.792</v>
      </c>
      <c r="K95" s="45">
        <v>0</v>
      </c>
      <c r="L95" s="44">
        <v>0</v>
      </c>
      <c r="M95" s="43">
        <v>0</v>
      </c>
      <c r="N95" s="42">
        <v>0</v>
      </c>
      <c r="O95" s="46">
        <v>2631</v>
      </c>
      <c r="P95" s="46">
        <v>1055.0309999999999</v>
      </c>
      <c r="Q95" s="46">
        <v>3587</v>
      </c>
      <c r="R95" s="46">
        <v>1050.991</v>
      </c>
      <c r="S95" s="41">
        <v>0</v>
      </c>
      <c r="T95" s="42">
        <v>0</v>
      </c>
      <c r="U95" s="41">
        <v>46</v>
      </c>
      <c r="V95" s="42">
        <v>14.509780000000001</v>
      </c>
      <c r="W95" s="41">
        <v>1180</v>
      </c>
      <c r="X95" s="42">
        <v>9.32</v>
      </c>
      <c r="Y95" s="42">
        <v>0</v>
      </c>
      <c r="Z95" s="42">
        <v>0</v>
      </c>
      <c r="AA95" s="42">
        <v>0</v>
      </c>
      <c r="AB95" s="42">
        <v>0</v>
      </c>
      <c r="AC95" s="42">
        <v>600</v>
      </c>
      <c r="AD95" s="42">
        <v>1.68</v>
      </c>
      <c r="AE95" s="42">
        <v>0</v>
      </c>
      <c r="AF95" s="42">
        <v>0</v>
      </c>
      <c r="AG95" s="42">
        <v>0</v>
      </c>
      <c r="AH95" s="42">
        <v>0</v>
      </c>
      <c r="AI95" s="9">
        <f t="shared" si="6"/>
        <v>2303.8637799999997</v>
      </c>
      <c r="AJ95" s="66" t="s">
        <v>110</v>
      </c>
      <c r="AK95" s="66"/>
    </row>
    <row r="96" spans="1:40" s="19" customFormat="1" x14ac:dyDescent="0.25">
      <c r="A96" s="36"/>
      <c r="B96" s="7" t="s">
        <v>50</v>
      </c>
      <c r="C96" s="41">
        <v>100</v>
      </c>
      <c r="D96" s="42">
        <v>0.9</v>
      </c>
      <c r="E96" s="43">
        <v>60</v>
      </c>
      <c r="F96" s="42">
        <v>9.3000000000000007</v>
      </c>
      <c r="G96" s="41">
        <v>249</v>
      </c>
      <c r="H96" s="42">
        <v>547.79999999999995</v>
      </c>
      <c r="I96" s="43">
        <v>133</v>
      </c>
      <c r="J96" s="44">
        <v>598.5</v>
      </c>
      <c r="K96" s="45">
        <v>0</v>
      </c>
      <c r="L96" s="44">
        <v>0</v>
      </c>
      <c r="M96" s="43">
        <v>93</v>
      </c>
      <c r="N96" s="42">
        <v>32.549999999999997</v>
      </c>
      <c r="O96" s="46">
        <v>0</v>
      </c>
      <c r="P96" s="46">
        <v>0</v>
      </c>
      <c r="Q96" s="46">
        <v>0</v>
      </c>
      <c r="R96" s="46">
        <v>0</v>
      </c>
      <c r="S96" s="41">
        <v>0</v>
      </c>
      <c r="T96" s="42">
        <v>0</v>
      </c>
      <c r="U96" s="41">
        <v>0</v>
      </c>
      <c r="V96" s="42">
        <v>0</v>
      </c>
      <c r="W96" s="41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9">
        <f>D96+F96+H96+J96+L96+N96+P96+R96+T96+V96+X96+Z96+AB96+AD96+AF96</f>
        <v>1189.05</v>
      </c>
      <c r="AJ96" s="66"/>
      <c r="AK96" s="66"/>
      <c r="AL96" s="19" t="s">
        <v>110</v>
      </c>
    </row>
    <row r="97" spans="1:40" s="19" customFormat="1" x14ac:dyDescent="0.25">
      <c r="A97" s="36"/>
      <c r="B97" s="7" t="s">
        <v>51</v>
      </c>
      <c r="C97" s="41">
        <v>0</v>
      </c>
      <c r="D97" s="42">
        <v>0</v>
      </c>
      <c r="E97" s="43">
        <v>0</v>
      </c>
      <c r="F97" s="42">
        <v>0</v>
      </c>
      <c r="G97" s="41">
        <v>93</v>
      </c>
      <c r="H97" s="42">
        <v>69.656999999999996</v>
      </c>
      <c r="I97" s="43">
        <v>48</v>
      </c>
      <c r="J97" s="44">
        <v>95.951999999999998</v>
      </c>
      <c r="K97" s="45">
        <v>0</v>
      </c>
      <c r="L97" s="44">
        <v>0</v>
      </c>
      <c r="M97" s="43">
        <v>0</v>
      </c>
      <c r="N97" s="42">
        <v>0</v>
      </c>
      <c r="O97" s="46">
        <v>0</v>
      </c>
      <c r="P97" s="46">
        <v>0</v>
      </c>
      <c r="Q97" s="46">
        <v>0</v>
      </c>
      <c r="R97" s="46">
        <v>0</v>
      </c>
      <c r="S97" s="41">
        <v>0</v>
      </c>
      <c r="T97" s="42">
        <v>0</v>
      </c>
      <c r="U97" s="41">
        <v>45</v>
      </c>
      <c r="V97" s="42">
        <v>15.975</v>
      </c>
      <c r="W97" s="41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9">
        <f t="shared" si="6"/>
        <v>181.58399999999997</v>
      </c>
      <c r="AJ97" s="66"/>
      <c r="AK97" s="66"/>
      <c r="AM97" s="19" t="s">
        <v>110</v>
      </c>
    </row>
    <row r="98" spans="1:40" s="19" customFormat="1" x14ac:dyDescent="0.25">
      <c r="A98" s="36"/>
      <c r="B98" s="7" t="s">
        <v>52</v>
      </c>
      <c r="C98" s="41">
        <v>26664</v>
      </c>
      <c r="D98" s="42">
        <v>49.06176</v>
      </c>
      <c r="E98" s="43">
        <v>250</v>
      </c>
      <c r="F98" s="42">
        <v>23.925000000000001</v>
      </c>
      <c r="G98" s="41">
        <v>60</v>
      </c>
      <c r="H98" s="42">
        <v>48</v>
      </c>
      <c r="I98" s="43">
        <v>0</v>
      </c>
      <c r="J98" s="44">
        <v>0</v>
      </c>
      <c r="K98" s="45">
        <v>0</v>
      </c>
      <c r="L98" s="44">
        <v>0</v>
      </c>
      <c r="M98" s="43">
        <v>793</v>
      </c>
      <c r="N98" s="42">
        <v>10.340719999999999</v>
      </c>
      <c r="O98" s="46">
        <v>0</v>
      </c>
      <c r="P98" s="46">
        <v>0</v>
      </c>
      <c r="Q98" s="46">
        <v>0</v>
      </c>
      <c r="R98" s="46">
        <v>0</v>
      </c>
      <c r="S98" s="41">
        <v>23785</v>
      </c>
      <c r="T98" s="42">
        <v>28.542000000000002</v>
      </c>
      <c r="U98" s="41">
        <v>272</v>
      </c>
      <c r="V98" s="42">
        <v>41.8</v>
      </c>
      <c r="W98" s="41">
        <v>29700</v>
      </c>
      <c r="X98" s="42">
        <v>286.89999999999998</v>
      </c>
      <c r="Y98" s="42">
        <v>0</v>
      </c>
      <c r="Z98" s="42">
        <v>0</v>
      </c>
      <c r="AA98" s="42">
        <v>0</v>
      </c>
      <c r="AB98" s="42">
        <v>0</v>
      </c>
      <c r="AC98" s="42">
        <v>3200</v>
      </c>
      <c r="AD98" s="42">
        <v>7.9039999999999999</v>
      </c>
      <c r="AE98" s="42">
        <v>15</v>
      </c>
      <c r="AF98" s="42">
        <v>4.6500000000000004</v>
      </c>
      <c r="AG98" s="42">
        <v>0</v>
      </c>
      <c r="AH98" s="42">
        <v>0</v>
      </c>
      <c r="AI98" s="9">
        <f t="shared" si="6"/>
        <v>501.12347999999997</v>
      </c>
      <c r="AJ98" s="66"/>
      <c r="AK98" s="66"/>
    </row>
    <row r="99" spans="1:40" s="19" customFormat="1" x14ac:dyDescent="0.25">
      <c r="A99" s="36"/>
      <c r="B99" s="7" t="s">
        <v>108</v>
      </c>
      <c r="C99" s="41">
        <v>6000</v>
      </c>
      <c r="D99" s="42">
        <v>13.530989999999999</v>
      </c>
      <c r="E99" s="43">
        <v>4643</v>
      </c>
      <c r="F99" s="42">
        <v>24.668379999999999</v>
      </c>
      <c r="G99" s="41">
        <v>0</v>
      </c>
      <c r="H99" s="42">
        <v>0</v>
      </c>
      <c r="I99" s="43">
        <v>0</v>
      </c>
      <c r="J99" s="44">
        <v>0</v>
      </c>
      <c r="K99" s="45">
        <v>0</v>
      </c>
      <c r="L99" s="44">
        <v>0</v>
      </c>
      <c r="M99" s="43">
        <v>0</v>
      </c>
      <c r="N99" s="42">
        <v>0</v>
      </c>
      <c r="O99" s="46">
        <v>0</v>
      </c>
      <c r="P99" s="46">
        <v>0</v>
      </c>
      <c r="Q99" s="46">
        <v>0</v>
      </c>
      <c r="R99" s="46">
        <v>0</v>
      </c>
      <c r="S99" s="41">
        <v>0</v>
      </c>
      <c r="T99" s="42">
        <v>0</v>
      </c>
      <c r="U99" s="41">
        <v>30</v>
      </c>
      <c r="V99" s="42">
        <v>5.4</v>
      </c>
      <c r="W99" s="41">
        <v>2880</v>
      </c>
      <c r="X99" s="42">
        <v>25.11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9">
        <f t="shared" si="6"/>
        <v>68.709370000000007</v>
      </c>
      <c r="AJ99" s="66"/>
      <c r="AK99" s="66"/>
    </row>
    <row r="100" spans="1:40" s="19" customFormat="1" ht="15.75" thickBot="1" x14ac:dyDescent="0.3">
      <c r="A100" s="36"/>
      <c r="B100" s="7" t="s">
        <v>109</v>
      </c>
      <c r="C100" s="41">
        <v>3400</v>
      </c>
      <c r="D100" s="42">
        <v>7.14</v>
      </c>
      <c r="E100" s="43">
        <v>86</v>
      </c>
      <c r="F100" s="42">
        <v>13.8</v>
      </c>
      <c r="G100" s="41">
        <v>0</v>
      </c>
      <c r="H100" s="42">
        <v>0</v>
      </c>
      <c r="I100" s="43">
        <v>199</v>
      </c>
      <c r="J100" s="44">
        <v>258.7</v>
      </c>
      <c r="K100" s="45">
        <v>0</v>
      </c>
      <c r="L100" s="44">
        <v>0</v>
      </c>
      <c r="M100" s="43">
        <v>240</v>
      </c>
      <c r="N100" s="42">
        <v>21.6</v>
      </c>
      <c r="O100" s="46">
        <v>220</v>
      </c>
      <c r="P100" s="46">
        <v>39.6</v>
      </c>
      <c r="Q100" s="46">
        <v>0</v>
      </c>
      <c r="R100" s="46">
        <v>0</v>
      </c>
      <c r="S100" s="41">
        <v>1000</v>
      </c>
      <c r="T100" s="42">
        <v>2.2999999999999998</v>
      </c>
      <c r="U100" s="41">
        <v>95</v>
      </c>
      <c r="V100" s="42">
        <v>36.1</v>
      </c>
      <c r="W100" s="41">
        <v>10008</v>
      </c>
      <c r="X100" s="42">
        <v>155.08000000000001</v>
      </c>
      <c r="Y100" s="42">
        <v>0</v>
      </c>
      <c r="Z100" s="42">
        <v>0</v>
      </c>
      <c r="AA100" s="42">
        <v>0</v>
      </c>
      <c r="AB100" s="42">
        <v>0</v>
      </c>
      <c r="AC100" s="42">
        <v>300</v>
      </c>
      <c r="AD100" s="42">
        <v>1800</v>
      </c>
      <c r="AE100" s="42">
        <v>17</v>
      </c>
      <c r="AF100" s="42">
        <v>10.199999999999999</v>
      </c>
      <c r="AG100" s="42">
        <v>0</v>
      </c>
      <c r="AH100" s="42">
        <v>0</v>
      </c>
      <c r="AI100" s="9">
        <f t="shared" si="6"/>
        <v>2344.52</v>
      </c>
      <c r="AJ100" s="66"/>
      <c r="AK100" s="66"/>
    </row>
    <row r="101" spans="1:40" ht="18.75" customHeight="1" thickBot="1" x14ac:dyDescent="0.3">
      <c r="B101" s="34" t="s">
        <v>75</v>
      </c>
      <c r="C101" s="22">
        <f t="shared" ref="C101:AI101" si="7">SUM(C74:C100)</f>
        <v>226887</v>
      </c>
      <c r="D101" s="22">
        <f t="shared" si="7"/>
        <v>629.68878000000007</v>
      </c>
      <c r="E101" s="22">
        <f t="shared" si="7"/>
        <v>47427</v>
      </c>
      <c r="F101" s="22">
        <f t="shared" si="7"/>
        <v>3108.4200700000001</v>
      </c>
      <c r="G101" s="22">
        <f t="shared" si="7"/>
        <v>63571</v>
      </c>
      <c r="H101" s="22">
        <f t="shared" si="7"/>
        <v>45990.084080000001</v>
      </c>
      <c r="I101" s="22">
        <f t="shared" si="7"/>
        <v>4604</v>
      </c>
      <c r="J101" s="22">
        <f t="shared" si="7"/>
        <v>8342.3590000000004</v>
      </c>
      <c r="K101" s="22">
        <f t="shared" si="7"/>
        <v>12193</v>
      </c>
      <c r="L101" s="22">
        <f t="shared" si="7"/>
        <v>2700.4511000000002</v>
      </c>
      <c r="M101" s="22">
        <f t="shared" si="7"/>
        <v>25394</v>
      </c>
      <c r="N101" s="22">
        <f t="shared" si="7"/>
        <v>1562.1430699999999</v>
      </c>
      <c r="O101" s="22">
        <f t="shared" si="7"/>
        <v>10826</v>
      </c>
      <c r="P101" s="22">
        <f t="shared" si="7"/>
        <v>2452.0503999999996</v>
      </c>
      <c r="Q101" s="22">
        <f t="shared" si="7"/>
        <v>18842</v>
      </c>
      <c r="R101" s="22">
        <f t="shared" si="7"/>
        <v>1853.76206</v>
      </c>
      <c r="S101" s="22">
        <f t="shared" si="7"/>
        <v>84084</v>
      </c>
      <c r="T101" s="22">
        <f t="shared" si="7"/>
        <v>2180.9032999999999</v>
      </c>
      <c r="U101" s="22">
        <f t="shared" si="7"/>
        <v>14161</v>
      </c>
      <c r="V101" s="22">
        <f t="shared" si="7"/>
        <v>3779.2342399999998</v>
      </c>
      <c r="W101" s="22">
        <f t="shared" si="7"/>
        <v>401890</v>
      </c>
      <c r="X101" s="22">
        <f t="shared" si="7"/>
        <v>5974.7549999999974</v>
      </c>
      <c r="Y101" s="22">
        <f t="shared" si="7"/>
        <v>1605</v>
      </c>
      <c r="Z101" s="22">
        <f t="shared" si="7"/>
        <v>1790</v>
      </c>
      <c r="AA101" s="22">
        <f t="shared" si="7"/>
        <v>1000</v>
      </c>
      <c r="AB101" s="22">
        <f t="shared" si="7"/>
        <v>27.527999999999999</v>
      </c>
      <c r="AC101" s="22">
        <f t="shared" si="7"/>
        <v>34442</v>
      </c>
      <c r="AD101" s="22">
        <f t="shared" si="7"/>
        <v>2296.0329999999999</v>
      </c>
      <c r="AE101" s="22">
        <f t="shared" si="7"/>
        <v>352</v>
      </c>
      <c r="AF101" s="22">
        <f t="shared" si="7"/>
        <v>248.5</v>
      </c>
      <c r="AG101" s="22">
        <f t="shared" si="7"/>
        <v>0</v>
      </c>
      <c r="AH101" s="22">
        <f t="shared" si="7"/>
        <v>0</v>
      </c>
      <c r="AI101" s="27">
        <f t="shared" si="7"/>
        <v>82935.912100000001</v>
      </c>
      <c r="AJ101" s="66"/>
      <c r="AK101" s="66"/>
    </row>
    <row r="102" spans="1:40" x14ac:dyDescent="0.25">
      <c r="B102" s="24" t="s">
        <v>83</v>
      </c>
      <c r="C102" s="41">
        <v>12846</v>
      </c>
      <c r="D102" s="42">
        <v>38.5</v>
      </c>
      <c r="E102" s="43">
        <v>800</v>
      </c>
      <c r="F102" s="42">
        <v>100</v>
      </c>
      <c r="G102" s="41">
        <v>2114</v>
      </c>
      <c r="H102" s="42">
        <v>1828.2</v>
      </c>
      <c r="I102" s="43">
        <v>52</v>
      </c>
      <c r="J102" s="44">
        <v>249.6</v>
      </c>
      <c r="K102" s="45">
        <v>3200</v>
      </c>
      <c r="L102" s="44">
        <v>595.5</v>
      </c>
      <c r="M102" s="43">
        <v>290</v>
      </c>
      <c r="N102" s="42">
        <v>27.8</v>
      </c>
      <c r="O102" s="46">
        <v>0</v>
      </c>
      <c r="P102" s="46">
        <v>0</v>
      </c>
      <c r="Q102" s="46">
        <v>350</v>
      </c>
      <c r="R102" s="46">
        <v>31.5</v>
      </c>
      <c r="S102" s="41">
        <v>1200</v>
      </c>
      <c r="T102" s="42">
        <v>1.8</v>
      </c>
      <c r="U102" s="41">
        <v>1081</v>
      </c>
      <c r="V102" s="42">
        <v>307</v>
      </c>
      <c r="W102" s="41">
        <v>86825</v>
      </c>
      <c r="X102" s="42">
        <v>781.4</v>
      </c>
      <c r="Y102" s="42">
        <v>0</v>
      </c>
      <c r="Z102" s="42">
        <v>0</v>
      </c>
      <c r="AA102" s="42">
        <v>0</v>
      </c>
      <c r="AB102" s="42">
        <v>0</v>
      </c>
      <c r="AC102" s="42">
        <v>1000</v>
      </c>
      <c r="AD102" s="42">
        <v>3.6</v>
      </c>
      <c r="AE102" s="42">
        <v>10</v>
      </c>
      <c r="AF102" s="42">
        <v>9</v>
      </c>
      <c r="AG102" s="42">
        <v>3.6</v>
      </c>
      <c r="AH102" s="42">
        <v>10</v>
      </c>
      <c r="AI102" s="9">
        <f>D102+F102+H102+J102+L102+N102+P102+R102+T102+V102+X102+Z102+AB102+AD102+AF102</f>
        <v>3973.9000000000005</v>
      </c>
      <c r="AJ102" s="66"/>
      <c r="AK102" s="66"/>
    </row>
    <row r="103" spans="1:40" x14ac:dyDescent="0.25">
      <c r="B103" s="8" t="s">
        <v>149</v>
      </c>
      <c r="C103" s="41">
        <v>29270</v>
      </c>
      <c r="D103" s="42">
        <v>161</v>
      </c>
      <c r="E103" s="43">
        <v>477</v>
      </c>
      <c r="F103" s="42">
        <v>39.1</v>
      </c>
      <c r="G103" s="41">
        <v>4032</v>
      </c>
      <c r="H103" s="42">
        <v>2378.9</v>
      </c>
      <c r="I103" s="43">
        <v>2</v>
      </c>
      <c r="J103" s="44">
        <v>4.0999999999999996</v>
      </c>
      <c r="K103" s="45">
        <v>698</v>
      </c>
      <c r="L103" s="44">
        <v>103.3</v>
      </c>
      <c r="M103" s="43">
        <v>1224</v>
      </c>
      <c r="N103" s="42">
        <v>146.9</v>
      </c>
      <c r="O103" s="46">
        <v>466</v>
      </c>
      <c r="P103" s="46">
        <v>55.9</v>
      </c>
      <c r="Q103" s="46">
        <v>3000</v>
      </c>
      <c r="R103" s="46">
        <v>3</v>
      </c>
      <c r="S103" s="41">
        <v>8548</v>
      </c>
      <c r="T103" s="42">
        <v>17.100000000000001</v>
      </c>
      <c r="U103" s="41">
        <v>65</v>
      </c>
      <c r="V103" s="42">
        <v>6.5</v>
      </c>
      <c r="W103" s="41">
        <v>71464</v>
      </c>
      <c r="X103" s="42">
        <v>914.7</v>
      </c>
      <c r="Y103" s="42">
        <v>0</v>
      </c>
      <c r="Z103" s="42">
        <v>0</v>
      </c>
      <c r="AA103" s="42">
        <v>0</v>
      </c>
      <c r="AB103" s="42">
        <v>0</v>
      </c>
      <c r="AC103" s="42">
        <v>12480</v>
      </c>
      <c r="AD103" s="42">
        <v>25</v>
      </c>
      <c r="AE103" s="42">
        <v>5</v>
      </c>
      <c r="AF103" s="42">
        <v>7</v>
      </c>
      <c r="AG103" s="42">
        <v>5.6</v>
      </c>
      <c r="AH103" s="42">
        <v>5</v>
      </c>
      <c r="AI103" s="9">
        <f t="shared" ref="AI103:AI113" si="8">D103+F103+H103+J103+L103+N103+P103+R103+T103+V103+X103+Z103+AB103+AD103+AF103</f>
        <v>3862.5</v>
      </c>
      <c r="AJ103" s="66"/>
      <c r="AK103" s="66"/>
    </row>
    <row r="104" spans="1:40" x14ac:dyDescent="0.25">
      <c r="B104" s="7" t="s">
        <v>150</v>
      </c>
      <c r="C104" s="41">
        <v>7867</v>
      </c>
      <c r="D104" s="42">
        <v>89.62</v>
      </c>
      <c r="E104" s="43">
        <v>1489</v>
      </c>
      <c r="F104" s="42">
        <v>160.26499999999999</v>
      </c>
      <c r="G104" s="41">
        <v>2236</v>
      </c>
      <c r="H104" s="42">
        <v>1037.5999999999999</v>
      </c>
      <c r="I104" s="43">
        <v>827</v>
      </c>
      <c r="J104" s="44">
        <v>1575.1000000000001</v>
      </c>
      <c r="K104" s="45">
        <v>1925</v>
      </c>
      <c r="L104" s="44">
        <v>295.39999999999998</v>
      </c>
      <c r="M104" s="43">
        <v>0</v>
      </c>
      <c r="N104" s="42">
        <v>0</v>
      </c>
      <c r="O104" s="46">
        <v>0</v>
      </c>
      <c r="P104" s="46">
        <v>0</v>
      </c>
      <c r="Q104" s="46">
        <v>175</v>
      </c>
      <c r="R104" s="46">
        <v>32.979999999999997</v>
      </c>
      <c r="S104" s="41">
        <v>4478</v>
      </c>
      <c r="T104" s="42">
        <v>35</v>
      </c>
      <c r="U104" s="41">
        <v>1362</v>
      </c>
      <c r="V104" s="42">
        <v>318.26</v>
      </c>
      <c r="W104" s="41">
        <v>29900</v>
      </c>
      <c r="X104" s="42">
        <v>385.3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9">
        <f t="shared" si="8"/>
        <v>3929.5250000000005</v>
      </c>
      <c r="AJ104" s="66"/>
      <c r="AK104" s="66"/>
    </row>
    <row r="105" spans="1:40" x14ac:dyDescent="0.25">
      <c r="B105" s="7" t="s">
        <v>151</v>
      </c>
      <c r="C105" s="41">
        <v>37000</v>
      </c>
      <c r="D105" s="42">
        <v>148</v>
      </c>
      <c r="E105" s="43">
        <v>368</v>
      </c>
      <c r="F105" s="42">
        <v>33.1</v>
      </c>
      <c r="G105" s="41">
        <v>14420</v>
      </c>
      <c r="H105" s="42">
        <v>6642</v>
      </c>
      <c r="I105" s="43">
        <v>281</v>
      </c>
      <c r="J105" s="44">
        <v>377</v>
      </c>
      <c r="K105" s="45">
        <v>360</v>
      </c>
      <c r="L105" s="44">
        <v>180</v>
      </c>
      <c r="M105" s="43">
        <v>720</v>
      </c>
      <c r="N105" s="42">
        <v>84</v>
      </c>
      <c r="O105" s="46">
        <v>0</v>
      </c>
      <c r="P105" s="46">
        <v>0</v>
      </c>
      <c r="Q105" s="46">
        <v>2575</v>
      </c>
      <c r="R105" s="46">
        <v>709</v>
      </c>
      <c r="S105" s="41">
        <v>8080</v>
      </c>
      <c r="T105" s="42">
        <v>8</v>
      </c>
      <c r="U105" s="41">
        <v>357</v>
      </c>
      <c r="V105" s="42">
        <v>93</v>
      </c>
      <c r="W105" s="41">
        <v>50260</v>
      </c>
      <c r="X105" s="42">
        <v>201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9">
        <f t="shared" si="8"/>
        <v>8475.1</v>
      </c>
      <c r="AJ105" s="66"/>
      <c r="AK105" s="66" t="s">
        <v>110</v>
      </c>
    </row>
    <row r="106" spans="1:40" x14ac:dyDescent="0.25">
      <c r="B106" s="8" t="s">
        <v>84</v>
      </c>
      <c r="C106" s="41">
        <v>21426</v>
      </c>
      <c r="D106" s="42">
        <v>66.760000000000005</v>
      </c>
      <c r="E106" s="43">
        <v>955</v>
      </c>
      <c r="F106" s="42">
        <v>15.3</v>
      </c>
      <c r="G106" s="41">
        <v>1364</v>
      </c>
      <c r="H106" s="42">
        <v>154.69999999999999</v>
      </c>
      <c r="I106" s="43">
        <v>0</v>
      </c>
      <c r="J106" s="44">
        <v>0</v>
      </c>
      <c r="K106" s="45">
        <v>1921</v>
      </c>
      <c r="L106" s="44">
        <v>307</v>
      </c>
      <c r="M106" s="43">
        <v>3555</v>
      </c>
      <c r="N106" s="42">
        <v>117.3</v>
      </c>
      <c r="O106" s="46">
        <v>0</v>
      </c>
      <c r="P106" s="46">
        <v>0</v>
      </c>
      <c r="Q106" s="46">
        <v>0</v>
      </c>
      <c r="R106" s="46">
        <v>0</v>
      </c>
      <c r="S106" s="41">
        <v>21700</v>
      </c>
      <c r="T106" s="42">
        <v>25</v>
      </c>
      <c r="U106" s="41">
        <v>184</v>
      </c>
      <c r="V106" s="42">
        <v>43.1</v>
      </c>
      <c r="W106" s="41">
        <v>29349</v>
      </c>
      <c r="X106" s="42">
        <v>640</v>
      </c>
      <c r="Y106" s="42">
        <v>0</v>
      </c>
      <c r="Z106" s="42">
        <v>0</v>
      </c>
      <c r="AA106" s="42">
        <v>0</v>
      </c>
      <c r="AB106" s="42">
        <v>0</v>
      </c>
      <c r="AC106" s="42">
        <v>11750</v>
      </c>
      <c r="AD106" s="42">
        <v>38</v>
      </c>
      <c r="AE106" s="42">
        <v>27</v>
      </c>
      <c r="AF106" s="42">
        <v>15.3</v>
      </c>
      <c r="AG106" s="42">
        <v>38</v>
      </c>
      <c r="AH106" s="42">
        <v>27</v>
      </c>
      <c r="AI106" s="9">
        <f t="shared" si="8"/>
        <v>1422.4599999999998</v>
      </c>
      <c r="AJ106" s="66"/>
      <c r="AK106" s="66"/>
    </row>
    <row r="107" spans="1:40" ht="23.45" customHeight="1" x14ac:dyDescent="0.25">
      <c r="B107" s="8" t="s">
        <v>85</v>
      </c>
      <c r="C107" s="41">
        <v>13000</v>
      </c>
      <c r="D107" s="42">
        <v>244.1</v>
      </c>
      <c r="E107" s="43">
        <v>294</v>
      </c>
      <c r="F107" s="42">
        <v>47.3</v>
      </c>
      <c r="G107" s="41">
        <v>1110</v>
      </c>
      <c r="H107" s="42">
        <v>901.9</v>
      </c>
      <c r="I107" s="43">
        <v>64</v>
      </c>
      <c r="J107" s="44">
        <v>101.9</v>
      </c>
      <c r="K107" s="45">
        <v>340</v>
      </c>
      <c r="L107" s="44">
        <v>21.8</v>
      </c>
      <c r="M107" s="43">
        <v>117</v>
      </c>
      <c r="N107" s="42">
        <v>26</v>
      </c>
      <c r="O107" s="46">
        <v>500</v>
      </c>
      <c r="P107" s="46">
        <v>125</v>
      </c>
      <c r="Q107" s="46">
        <v>2000</v>
      </c>
      <c r="R107" s="46">
        <v>0.2</v>
      </c>
      <c r="S107" s="41">
        <v>230</v>
      </c>
      <c r="T107" s="42">
        <v>0.7</v>
      </c>
      <c r="U107" s="41">
        <v>280</v>
      </c>
      <c r="V107" s="42">
        <v>91.7</v>
      </c>
      <c r="W107" s="41">
        <v>14431</v>
      </c>
      <c r="X107" s="42">
        <v>169</v>
      </c>
      <c r="Y107" s="42">
        <v>0</v>
      </c>
      <c r="Z107" s="42">
        <v>0</v>
      </c>
      <c r="AA107" s="42">
        <v>0</v>
      </c>
      <c r="AB107" s="42">
        <v>0</v>
      </c>
      <c r="AC107" s="42">
        <v>4600</v>
      </c>
      <c r="AD107" s="42">
        <v>11</v>
      </c>
      <c r="AE107" s="42">
        <v>6</v>
      </c>
      <c r="AF107" s="42">
        <v>9</v>
      </c>
      <c r="AG107" s="42">
        <v>11</v>
      </c>
      <c r="AH107" s="42">
        <v>6</v>
      </c>
      <c r="AI107" s="9">
        <f t="shared" si="8"/>
        <v>1749.6000000000001</v>
      </c>
      <c r="AJ107" s="66"/>
      <c r="AK107" s="66"/>
    </row>
    <row r="108" spans="1:40" ht="20.25" customHeight="1" x14ac:dyDescent="0.25">
      <c r="B108" s="8" t="s">
        <v>86</v>
      </c>
      <c r="C108" s="41">
        <v>42721</v>
      </c>
      <c r="D108" s="42">
        <v>96</v>
      </c>
      <c r="E108" s="43">
        <v>196</v>
      </c>
      <c r="F108" s="42">
        <v>74</v>
      </c>
      <c r="G108" s="41">
        <v>176</v>
      </c>
      <c r="H108" s="42">
        <v>103.9</v>
      </c>
      <c r="I108" s="43">
        <v>521</v>
      </c>
      <c r="J108" s="44">
        <v>505.50000000000006</v>
      </c>
      <c r="K108" s="45">
        <v>1087</v>
      </c>
      <c r="L108" s="44">
        <v>532.4</v>
      </c>
      <c r="M108" s="43">
        <v>954</v>
      </c>
      <c r="N108" s="42">
        <v>77.600000000000009</v>
      </c>
      <c r="O108" s="46">
        <v>312</v>
      </c>
      <c r="P108" s="46">
        <v>65</v>
      </c>
      <c r="Q108" s="46">
        <v>0</v>
      </c>
      <c r="R108" s="46">
        <v>0</v>
      </c>
      <c r="S108" s="41">
        <v>1900</v>
      </c>
      <c r="T108" s="42">
        <v>4.5</v>
      </c>
      <c r="U108" s="41">
        <v>203</v>
      </c>
      <c r="V108" s="42">
        <v>45.879999999999995</v>
      </c>
      <c r="W108" s="41">
        <v>24983</v>
      </c>
      <c r="X108" s="42">
        <v>370.5</v>
      </c>
      <c r="Y108" s="42">
        <v>0</v>
      </c>
      <c r="Z108" s="42">
        <v>0</v>
      </c>
      <c r="AA108" s="42">
        <v>0</v>
      </c>
      <c r="AB108" s="42">
        <v>0</v>
      </c>
      <c r="AC108" s="42">
        <v>300</v>
      </c>
      <c r="AD108" s="42">
        <v>0.7</v>
      </c>
      <c r="AE108" s="42">
        <v>37</v>
      </c>
      <c r="AF108" s="42">
        <v>36.299999999999997</v>
      </c>
      <c r="AG108" s="42">
        <v>0.7</v>
      </c>
      <c r="AH108" s="42">
        <v>37</v>
      </c>
      <c r="AI108" s="9">
        <f t="shared" si="8"/>
        <v>1912.2800000000002</v>
      </c>
      <c r="AJ108" s="66"/>
      <c r="AK108" s="66"/>
      <c r="AL108" s="1" t="s">
        <v>110</v>
      </c>
      <c r="AM108" s="1" t="s">
        <v>110</v>
      </c>
    </row>
    <row r="109" spans="1:40" x14ac:dyDescent="0.25">
      <c r="B109" s="8" t="s">
        <v>87</v>
      </c>
      <c r="C109" s="41">
        <v>10256</v>
      </c>
      <c r="D109" s="42">
        <v>23.2</v>
      </c>
      <c r="E109" s="43">
        <v>309</v>
      </c>
      <c r="F109" s="42">
        <v>99.4</v>
      </c>
      <c r="G109" s="41">
        <v>2971</v>
      </c>
      <c r="H109" s="42">
        <v>1172</v>
      </c>
      <c r="I109" s="43">
        <v>216</v>
      </c>
      <c r="J109" s="44">
        <v>923.2</v>
      </c>
      <c r="K109" s="45">
        <v>318</v>
      </c>
      <c r="L109" s="44">
        <v>71.3</v>
      </c>
      <c r="M109" s="43">
        <v>0</v>
      </c>
      <c r="N109" s="42">
        <v>0</v>
      </c>
      <c r="O109" s="46">
        <v>500</v>
      </c>
      <c r="P109" s="46">
        <v>48.8</v>
      </c>
      <c r="Q109" s="46">
        <v>2545</v>
      </c>
      <c r="R109" s="46">
        <v>87.1</v>
      </c>
      <c r="S109" s="41">
        <v>725</v>
      </c>
      <c r="T109" s="42">
        <v>1.5</v>
      </c>
      <c r="U109" s="41">
        <v>318</v>
      </c>
      <c r="V109" s="42">
        <v>106</v>
      </c>
      <c r="W109" s="41">
        <v>25237</v>
      </c>
      <c r="X109" s="42">
        <v>275</v>
      </c>
      <c r="Y109" s="42">
        <v>0</v>
      </c>
      <c r="Z109" s="42">
        <v>0</v>
      </c>
      <c r="AA109" s="42">
        <v>0</v>
      </c>
      <c r="AB109" s="42">
        <v>0</v>
      </c>
      <c r="AC109" s="42">
        <v>1060</v>
      </c>
      <c r="AD109" s="42">
        <v>1</v>
      </c>
      <c r="AE109" s="42">
        <v>216</v>
      </c>
      <c r="AF109" s="42">
        <v>140.4</v>
      </c>
      <c r="AG109" s="42">
        <v>1</v>
      </c>
      <c r="AH109" s="42">
        <v>216</v>
      </c>
      <c r="AI109" s="9">
        <f t="shared" si="8"/>
        <v>2948.9000000000005</v>
      </c>
      <c r="AJ109" s="66"/>
      <c r="AK109" s="66"/>
      <c r="AL109" s="1" t="s">
        <v>110</v>
      </c>
    </row>
    <row r="110" spans="1:40" ht="22.5" customHeight="1" x14ac:dyDescent="0.25">
      <c r="B110" s="8" t="s">
        <v>152</v>
      </c>
      <c r="C110" s="41">
        <v>15850</v>
      </c>
      <c r="D110" s="42">
        <v>36</v>
      </c>
      <c r="E110" s="43">
        <v>612</v>
      </c>
      <c r="F110" s="42">
        <v>180</v>
      </c>
      <c r="G110" s="41">
        <v>2511</v>
      </c>
      <c r="H110" s="42">
        <v>227.1</v>
      </c>
      <c r="I110" s="43">
        <v>2759</v>
      </c>
      <c r="J110" s="44">
        <v>1653.4</v>
      </c>
      <c r="K110" s="45">
        <v>0</v>
      </c>
      <c r="L110" s="44">
        <v>0</v>
      </c>
      <c r="M110" s="43">
        <v>0</v>
      </c>
      <c r="N110" s="42">
        <v>0</v>
      </c>
      <c r="O110" s="46">
        <v>0</v>
      </c>
      <c r="P110" s="46">
        <v>0</v>
      </c>
      <c r="Q110" s="46">
        <v>8000</v>
      </c>
      <c r="R110" s="46">
        <v>148</v>
      </c>
      <c r="S110" s="41">
        <v>2000</v>
      </c>
      <c r="T110" s="42">
        <v>2</v>
      </c>
      <c r="U110" s="41">
        <v>415</v>
      </c>
      <c r="V110" s="42">
        <v>139</v>
      </c>
      <c r="W110" s="41">
        <v>20190</v>
      </c>
      <c r="X110" s="42">
        <v>310.89999999999998</v>
      </c>
      <c r="Y110" s="42">
        <v>0</v>
      </c>
      <c r="Z110" s="42">
        <v>0</v>
      </c>
      <c r="AA110" s="42">
        <v>0</v>
      </c>
      <c r="AB110" s="42">
        <v>0</v>
      </c>
      <c r="AC110" s="42">
        <v>5000</v>
      </c>
      <c r="AD110" s="42">
        <v>13.5</v>
      </c>
      <c r="AE110" s="42">
        <v>5</v>
      </c>
      <c r="AF110" s="42">
        <v>7</v>
      </c>
      <c r="AG110" s="42">
        <v>13.5</v>
      </c>
      <c r="AH110" s="42">
        <v>5</v>
      </c>
      <c r="AI110" s="9">
        <f t="shared" si="8"/>
        <v>2716.9</v>
      </c>
      <c r="AJ110" s="66" t="s">
        <v>110</v>
      </c>
      <c r="AK110" s="66"/>
      <c r="AL110" s="1" t="s">
        <v>110</v>
      </c>
    </row>
    <row r="111" spans="1:40" ht="18.75" customHeight="1" x14ac:dyDescent="0.25">
      <c r="B111" s="8" t="s">
        <v>88</v>
      </c>
      <c r="C111" s="41">
        <v>30844</v>
      </c>
      <c r="D111" s="42">
        <v>332.5</v>
      </c>
      <c r="E111" s="43">
        <v>7129</v>
      </c>
      <c r="F111" s="42">
        <v>158.80000000000001</v>
      </c>
      <c r="G111" s="41">
        <v>634</v>
      </c>
      <c r="H111" s="42">
        <v>328.267</v>
      </c>
      <c r="I111" s="43">
        <v>181</v>
      </c>
      <c r="J111" s="44">
        <v>591.61</v>
      </c>
      <c r="K111" s="45">
        <v>250</v>
      </c>
      <c r="L111" s="44">
        <v>45</v>
      </c>
      <c r="M111" s="43">
        <v>816</v>
      </c>
      <c r="N111" s="42">
        <v>20.352999999999998</v>
      </c>
      <c r="O111" s="46">
        <v>0</v>
      </c>
      <c r="P111" s="46">
        <v>0</v>
      </c>
      <c r="Q111" s="46">
        <v>2150</v>
      </c>
      <c r="R111" s="46">
        <v>16.7</v>
      </c>
      <c r="S111" s="41">
        <v>250</v>
      </c>
      <c r="T111" s="42">
        <v>5.5570000000000004</v>
      </c>
      <c r="U111" s="41">
        <v>64</v>
      </c>
      <c r="V111" s="42">
        <v>5.5139999999999993</v>
      </c>
      <c r="W111" s="41">
        <v>10402</v>
      </c>
      <c r="X111" s="42">
        <v>172.6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9">
        <f t="shared" si="8"/>
        <v>1676.9010000000001</v>
      </c>
      <c r="AJ111" s="66"/>
      <c r="AK111" s="66"/>
      <c r="AL111" s="1" t="s">
        <v>110</v>
      </c>
    </row>
    <row r="112" spans="1:40" x14ac:dyDescent="0.25">
      <c r="B112" s="8" t="s">
        <v>89</v>
      </c>
      <c r="C112" s="41">
        <v>10050</v>
      </c>
      <c r="D112" s="42">
        <v>72</v>
      </c>
      <c r="E112" s="43">
        <v>487</v>
      </c>
      <c r="F112" s="42">
        <v>50.43</v>
      </c>
      <c r="G112" s="41">
        <v>135</v>
      </c>
      <c r="H112" s="42">
        <v>187</v>
      </c>
      <c r="I112" s="43">
        <v>12</v>
      </c>
      <c r="J112" s="44">
        <v>55</v>
      </c>
      <c r="K112" s="45">
        <v>0</v>
      </c>
      <c r="L112" s="44">
        <v>0</v>
      </c>
      <c r="M112" s="43">
        <v>235</v>
      </c>
      <c r="N112" s="42">
        <v>102.76</v>
      </c>
      <c r="O112" s="46">
        <v>2030</v>
      </c>
      <c r="P112" s="46">
        <v>767</v>
      </c>
      <c r="Q112" s="46">
        <v>0</v>
      </c>
      <c r="R112" s="46">
        <v>0</v>
      </c>
      <c r="S112" s="41">
        <v>780</v>
      </c>
      <c r="T112" s="42">
        <v>0.7</v>
      </c>
      <c r="U112" s="41">
        <v>0</v>
      </c>
      <c r="V112" s="42">
        <v>0</v>
      </c>
      <c r="W112" s="41">
        <v>950</v>
      </c>
      <c r="X112" s="42">
        <v>6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2</v>
      </c>
      <c r="AF112" s="42">
        <v>1</v>
      </c>
      <c r="AG112" s="42">
        <v>0</v>
      </c>
      <c r="AH112" s="42">
        <v>2</v>
      </c>
      <c r="AI112" s="9">
        <f t="shared" si="8"/>
        <v>1241.8900000000001</v>
      </c>
      <c r="AJ112" s="66"/>
      <c r="AK112" s="66"/>
      <c r="AL112" s="1" t="s">
        <v>155</v>
      </c>
      <c r="AM112" s="1" t="s">
        <v>110</v>
      </c>
      <c r="AN112" s="1" t="s">
        <v>110</v>
      </c>
    </row>
    <row r="113" spans="1:40" s="19" customFormat="1" ht="15.75" thickBot="1" x14ac:dyDescent="0.3">
      <c r="A113" s="36"/>
      <c r="B113" s="25" t="s">
        <v>90</v>
      </c>
      <c r="C113" s="41">
        <v>6264</v>
      </c>
      <c r="D113" s="42">
        <v>12</v>
      </c>
      <c r="E113" s="43">
        <v>155</v>
      </c>
      <c r="F113" s="42">
        <v>17</v>
      </c>
      <c r="G113" s="41">
        <v>3</v>
      </c>
      <c r="H113" s="42">
        <v>4</v>
      </c>
      <c r="I113" s="43">
        <v>10</v>
      </c>
      <c r="J113" s="44">
        <v>50</v>
      </c>
      <c r="K113" s="45">
        <v>0</v>
      </c>
      <c r="L113" s="44">
        <v>0</v>
      </c>
      <c r="M113" s="43">
        <v>0</v>
      </c>
      <c r="N113" s="42">
        <v>0</v>
      </c>
      <c r="O113" s="46">
        <v>0</v>
      </c>
      <c r="P113" s="46">
        <v>0</v>
      </c>
      <c r="Q113" s="46">
        <v>0</v>
      </c>
      <c r="R113" s="46">
        <v>0</v>
      </c>
      <c r="S113" s="41">
        <v>350</v>
      </c>
      <c r="T113" s="42">
        <v>0.4</v>
      </c>
      <c r="U113" s="41">
        <v>0</v>
      </c>
      <c r="V113" s="42">
        <v>0</v>
      </c>
      <c r="W113" s="41">
        <v>4635</v>
      </c>
      <c r="X113" s="42">
        <v>34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9">
        <f t="shared" si="8"/>
        <v>117.4</v>
      </c>
      <c r="AJ113" s="66" t="s">
        <v>110</v>
      </c>
      <c r="AK113" s="66"/>
    </row>
    <row r="114" spans="1:40" ht="15.75" thickBot="1" x14ac:dyDescent="0.3">
      <c r="B114" s="21" t="s">
        <v>76</v>
      </c>
      <c r="C114" s="22">
        <f t="shared" ref="C114:AI114" si="9">SUM(C102:C113)</f>
        <v>237394</v>
      </c>
      <c r="D114" s="26">
        <f t="shared" si="9"/>
        <v>1319.68</v>
      </c>
      <c r="E114" s="22">
        <f t="shared" si="9"/>
        <v>13271</v>
      </c>
      <c r="F114" s="27">
        <f t="shared" si="9"/>
        <v>974.69500000000005</v>
      </c>
      <c r="G114" s="27">
        <f t="shared" si="9"/>
        <v>31706</v>
      </c>
      <c r="H114" s="27">
        <f t="shared" si="9"/>
        <v>14965.567000000001</v>
      </c>
      <c r="I114" s="27">
        <f t="shared" si="9"/>
        <v>4925</v>
      </c>
      <c r="J114" s="27">
        <f t="shared" si="9"/>
        <v>6086.4100000000008</v>
      </c>
      <c r="K114" s="27">
        <f t="shared" si="9"/>
        <v>10099</v>
      </c>
      <c r="L114" s="27">
        <f t="shared" si="9"/>
        <v>2151.6999999999998</v>
      </c>
      <c r="M114" s="27">
        <f t="shared" si="9"/>
        <v>7911</v>
      </c>
      <c r="N114" s="27">
        <f t="shared" si="9"/>
        <v>602.71300000000008</v>
      </c>
      <c r="O114" s="27">
        <f t="shared" si="9"/>
        <v>3808</v>
      </c>
      <c r="P114" s="27">
        <f t="shared" si="9"/>
        <v>1061.7</v>
      </c>
      <c r="Q114" s="27">
        <f t="shared" si="9"/>
        <v>20795</v>
      </c>
      <c r="R114" s="27">
        <f t="shared" si="9"/>
        <v>1028.48</v>
      </c>
      <c r="S114" s="27">
        <f t="shared" si="9"/>
        <v>50241</v>
      </c>
      <c r="T114" s="27">
        <f t="shared" si="9"/>
        <v>102.25700000000002</v>
      </c>
      <c r="U114" s="27">
        <f t="shared" si="9"/>
        <v>4329</v>
      </c>
      <c r="V114" s="27">
        <f t="shared" si="9"/>
        <v>1155.954</v>
      </c>
      <c r="W114" s="27">
        <f t="shared" si="9"/>
        <v>368626</v>
      </c>
      <c r="X114" s="27">
        <f t="shared" si="9"/>
        <v>4260.4000000000005</v>
      </c>
      <c r="Y114" s="27">
        <f t="shared" si="9"/>
        <v>0</v>
      </c>
      <c r="Z114" s="27">
        <f t="shared" si="9"/>
        <v>0</v>
      </c>
      <c r="AA114" s="27">
        <f t="shared" si="9"/>
        <v>0</v>
      </c>
      <c r="AB114" s="27">
        <f t="shared" si="9"/>
        <v>0</v>
      </c>
      <c r="AC114" s="27">
        <f t="shared" si="9"/>
        <v>36190</v>
      </c>
      <c r="AD114" s="27">
        <f t="shared" si="9"/>
        <v>92.8</v>
      </c>
      <c r="AE114" s="27">
        <f t="shared" si="9"/>
        <v>308</v>
      </c>
      <c r="AF114" s="27">
        <f t="shared" si="9"/>
        <v>225</v>
      </c>
      <c r="AG114" s="27">
        <f t="shared" si="9"/>
        <v>73.400000000000006</v>
      </c>
      <c r="AH114" s="27">
        <f t="shared" si="9"/>
        <v>308</v>
      </c>
      <c r="AI114" s="27">
        <f t="shared" si="9"/>
        <v>34027.356000000007</v>
      </c>
      <c r="AJ114" s="66"/>
      <c r="AK114" s="66"/>
    </row>
    <row r="115" spans="1:40" x14ac:dyDescent="0.25">
      <c r="B115" s="63" t="s">
        <v>122</v>
      </c>
      <c r="C115" s="41">
        <v>9580</v>
      </c>
      <c r="D115" s="42">
        <v>22.8</v>
      </c>
      <c r="E115" s="43">
        <v>30</v>
      </c>
      <c r="F115" s="42">
        <v>40</v>
      </c>
      <c r="G115" s="41">
        <v>1654</v>
      </c>
      <c r="H115" s="42">
        <v>421.8</v>
      </c>
      <c r="I115" s="43">
        <v>829</v>
      </c>
      <c r="J115" s="44">
        <v>538.9</v>
      </c>
      <c r="K115" s="45">
        <v>1050</v>
      </c>
      <c r="L115" s="44">
        <v>55.8</v>
      </c>
      <c r="M115" s="43">
        <v>871</v>
      </c>
      <c r="N115" s="42">
        <v>44.4</v>
      </c>
      <c r="O115" s="46">
        <v>240</v>
      </c>
      <c r="P115" s="46">
        <v>60</v>
      </c>
      <c r="Q115" s="46">
        <v>741</v>
      </c>
      <c r="R115" s="46">
        <v>69.400000000000006</v>
      </c>
      <c r="S115" s="41">
        <v>2262</v>
      </c>
      <c r="T115" s="42">
        <v>92.8</v>
      </c>
      <c r="U115" s="41">
        <v>370</v>
      </c>
      <c r="V115" s="42">
        <v>31.1</v>
      </c>
      <c r="W115" s="41">
        <v>24668</v>
      </c>
      <c r="X115" s="42">
        <v>309.60000000000002</v>
      </c>
      <c r="Y115" s="42">
        <v>0</v>
      </c>
      <c r="Z115" s="42">
        <v>0</v>
      </c>
      <c r="AA115" s="42">
        <v>0</v>
      </c>
      <c r="AB115" s="42">
        <v>0</v>
      </c>
      <c r="AC115" s="42">
        <v>549</v>
      </c>
      <c r="AD115" s="42">
        <v>20.2</v>
      </c>
      <c r="AE115" s="42">
        <v>73</v>
      </c>
      <c r="AF115" s="42">
        <v>36.5</v>
      </c>
      <c r="AG115" s="42">
        <v>0</v>
      </c>
      <c r="AH115" s="42">
        <v>0</v>
      </c>
      <c r="AI115" s="9">
        <f t="shared" ref="AI115:AI126" si="10">D115+F115+H115+J115+L115+N115+P115+R115+T115+V115+X115+Z115+AB115+AD115+AF115+AH115</f>
        <v>1743.3</v>
      </c>
      <c r="AJ115" s="66"/>
      <c r="AK115" s="66"/>
      <c r="AM115" s="1" t="s">
        <v>110</v>
      </c>
      <c r="AN115" s="1" t="s">
        <v>110</v>
      </c>
    </row>
    <row r="116" spans="1:40" x14ac:dyDescent="0.25">
      <c r="B116" s="64" t="s">
        <v>123</v>
      </c>
      <c r="C116" s="41">
        <v>12350</v>
      </c>
      <c r="D116" s="42">
        <v>262.2</v>
      </c>
      <c r="E116" s="43">
        <v>0</v>
      </c>
      <c r="F116" s="42">
        <v>0</v>
      </c>
      <c r="G116" s="41">
        <v>9370</v>
      </c>
      <c r="H116" s="42">
        <v>2043.5</v>
      </c>
      <c r="I116" s="43">
        <v>9</v>
      </c>
      <c r="J116" s="44">
        <v>18.899999999999999</v>
      </c>
      <c r="K116" s="45">
        <v>242</v>
      </c>
      <c r="L116" s="44">
        <v>31.6</v>
      </c>
      <c r="M116" s="43">
        <v>0</v>
      </c>
      <c r="N116" s="42">
        <v>0</v>
      </c>
      <c r="O116" s="46">
        <v>3910</v>
      </c>
      <c r="P116" s="46">
        <v>414.7</v>
      </c>
      <c r="Q116" s="46">
        <v>0</v>
      </c>
      <c r="R116" s="46">
        <v>0</v>
      </c>
      <c r="S116" s="41">
        <v>5194</v>
      </c>
      <c r="T116" s="42">
        <v>7283</v>
      </c>
      <c r="U116" s="41">
        <v>242</v>
      </c>
      <c r="V116" s="42">
        <v>31.7</v>
      </c>
      <c r="W116" s="41">
        <v>14757</v>
      </c>
      <c r="X116" s="42">
        <v>218.7</v>
      </c>
      <c r="Y116" s="42">
        <v>0</v>
      </c>
      <c r="Z116" s="42">
        <v>0</v>
      </c>
      <c r="AA116" s="42">
        <v>0</v>
      </c>
      <c r="AB116" s="42">
        <v>0</v>
      </c>
      <c r="AC116" s="42">
        <v>2919</v>
      </c>
      <c r="AD116" s="42">
        <v>7</v>
      </c>
      <c r="AE116" s="42">
        <v>21</v>
      </c>
      <c r="AF116" s="42">
        <v>10.5</v>
      </c>
      <c r="AG116" s="42">
        <v>0</v>
      </c>
      <c r="AH116" s="42">
        <v>0</v>
      </c>
      <c r="AI116" s="9">
        <f t="shared" si="10"/>
        <v>10321.800000000001</v>
      </c>
      <c r="AJ116" s="66" t="s">
        <v>110</v>
      </c>
      <c r="AK116" s="66"/>
      <c r="AN116" s="1" t="s">
        <v>110</v>
      </c>
    </row>
    <row r="117" spans="1:40" x14ac:dyDescent="0.25">
      <c r="B117" s="63" t="s">
        <v>124</v>
      </c>
      <c r="C117" s="41">
        <v>9000</v>
      </c>
      <c r="D117" s="42">
        <v>156</v>
      </c>
      <c r="E117" s="43">
        <v>65</v>
      </c>
      <c r="F117" s="42">
        <v>29</v>
      </c>
      <c r="G117" s="41">
        <v>3100</v>
      </c>
      <c r="H117" s="42">
        <v>2221.9</v>
      </c>
      <c r="I117" s="43">
        <v>106</v>
      </c>
      <c r="J117" s="44">
        <v>78.2</v>
      </c>
      <c r="K117" s="45">
        <v>1200</v>
      </c>
      <c r="L117" s="44">
        <v>84.9</v>
      </c>
      <c r="M117" s="43">
        <v>200</v>
      </c>
      <c r="N117" s="42">
        <v>17.600000000000001</v>
      </c>
      <c r="O117" s="46">
        <v>3442</v>
      </c>
      <c r="P117" s="46">
        <v>500.5</v>
      </c>
      <c r="Q117" s="46">
        <v>5630</v>
      </c>
      <c r="R117" s="46">
        <v>56</v>
      </c>
      <c r="S117" s="41">
        <v>12600</v>
      </c>
      <c r="T117" s="42">
        <v>244.2</v>
      </c>
      <c r="U117" s="41">
        <v>420</v>
      </c>
      <c r="V117" s="42">
        <v>93.7</v>
      </c>
      <c r="W117" s="41">
        <v>2500</v>
      </c>
      <c r="X117" s="42">
        <v>25.2</v>
      </c>
      <c r="Y117" s="42">
        <v>0</v>
      </c>
      <c r="Z117" s="42">
        <v>0</v>
      </c>
      <c r="AA117" s="42">
        <v>0</v>
      </c>
      <c r="AB117" s="42">
        <v>0</v>
      </c>
      <c r="AC117" s="42">
        <v>6800</v>
      </c>
      <c r="AD117" s="42">
        <v>17.100000000000001</v>
      </c>
      <c r="AE117" s="42">
        <v>164</v>
      </c>
      <c r="AF117" s="42">
        <v>83.1</v>
      </c>
      <c r="AG117" s="42">
        <v>0</v>
      </c>
      <c r="AH117" s="42">
        <v>0</v>
      </c>
      <c r="AI117" s="9">
        <f t="shared" si="10"/>
        <v>3607.3999999999992</v>
      </c>
      <c r="AJ117" s="66"/>
      <c r="AK117" s="66"/>
    </row>
    <row r="118" spans="1:40" ht="25.5" x14ac:dyDescent="0.25">
      <c r="B118" s="63" t="s">
        <v>125</v>
      </c>
      <c r="C118" s="41">
        <v>23000</v>
      </c>
      <c r="D118" s="42">
        <v>160.30000000000001</v>
      </c>
      <c r="E118" s="43">
        <v>86</v>
      </c>
      <c r="F118" s="42">
        <v>111.8</v>
      </c>
      <c r="G118" s="41">
        <v>5920</v>
      </c>
      <c r="H118" s="42">
        <v>742.5</v>
      </c>
      <c r="I118" s="43">
        <v>846</v>
      </c>
      <c r="J118" s="44">
        <v>865.1</v>
      </c>
      <c r="K118" s="45">
        <v>7625</v>
      </c>
      <c r="L118" s="44">
        <v>122.8</v>
      </c>
      <c r="M118" s="43">
        <v>4275</v>
      </c>
      <c r="N118" s="42">
        <v>122.2</v>
      </c>
      <c r="O118" s="46">
        <v>740</v>
      </c>
      <c r="P118" s="46">
        <v>160</v>
      </c>
      <c r="Q118" s="46">
        <v>500</v>
      </c>
      <c r="R118" s="46">
        <v>0</v>
      </c>
      <c r="S118" s="41">
        <v>7603</v>
      </c>
      <c r="T118" s="42">
        <v>206.4</v>
      </c>
      <c r="U118" s="41">
        <v>553</v>
      </c>
      <c r="V118" s="42">
        <v>150</v>
      </c>
      <c r="W118" s="41">
        <v>9926</v>
      </c>
      <c r="X118" s="42">
        <v>207.5</v>
      </c>
      <c r="Y118" s="42">
        <v>0</v>
      </c>
      <c r="Z118" s="42">
        <v>0</v>
      </c>
      <c r="AA118" s="42">
        <v>0</v>
      </c>
      <c r="AB118" s="42">
        <v>0</v>
      </c>
      <c r="AC118" s="42">
        <v>1790</v>
      </c>
      <c r="AD118" s="42">
        <v>4.5</v>
      </c>
      <c r="AE118" s="42">
        <v>21</v>
      </c>
      <c r="AF118" s="42">
        <v>10.5</v>
      </c>
      <c r="AG118" s="42">
        <v>0</v>
      </c>
      <c r="AH118" s="42">
        <v>0</v>
      </c>
      <c r="AI118" s="9">
        <f t="shared" si="10"/>
        <v>2863.6</v>
      </c>
      <c r="AJ118" s="66"/>
      <c r="AK118" s="66"/>
    </row>
    <row r="119" spans="1:40" x14ac:dyDescent="0.25">
      <c r="B119" s="8" t="s">
        <v>126</v>
      </c>
      <c r="C119" s="41">
        <v>55300</v>
      </c>
      <c r="D119" s="42">
        <v>209</v>
      </c>
      <c r="E119" s="43">
        <v>259</v>
      </c>
      <c r="F119" s="42">
        <v>30.3</v>
      </c>
      <c r="G119" s="41">
        <v>7767</v>
      </c>
      <c r="H119" s="42">
        <v>1066.0999999999999</v>
      </c>
      <c r="I119" s="43">
        <v>304</v>
      </c>
      <c r="J119" s="44">
        <v>41.7</v>
      </c>
      <c r="K119" s="45">
        <v>3600</v>
      </c>
      <c r="L119" s="44">
        <v>330.8</v>
      </c>
      <c r="M119" s="43">
        <v>8480</v>
      </c>
      <c r="N119" s="42">
        <v>404.5</v>
      </c>
      <c r="O119" s="46">
        <v>980</v>
      </c>
      <c r="P119" s="46">
        <v>342.7</v>
      </c>
      <c r="Q119" s="46">
        <v>0</v>
      </c>
      <c r="R119" s="46">
        <v>0</v>
      </c>
      <c r="S119" s="41">
        <v>7110</v>
      </c>
      <c r="T119" s="42">
        <v>77.5</v>
      </c>
      <c r="U119" s="41">
        <v>932</v>
      </c>
      <c r="V119" s="42">
        <v>139.80000000000001</v>
      </c>
      <c r="W119" s="41">
        <v>20600</v>
      </c>
      <c r="X119" s="42">
        <v>26.8</v>
      </c>
      <c r="Y119" s="42">
        <v>0</v>
      </c>
      <c r="Z119" s="42">
        <v>0</v>
      </c>
      <c r="AA119" s="42">
        <v>0</v>
      </c>
      <c r="AB119" s="42">
        <v>0</v>
      </c>
      <c r="AC119" s="42">
        <v>17856</v>
      </c>
      <c r="AD119" s="42">
        <v>71.400000000000006</v>
      </c>
      <c r="AE119" s="42">
        <v>93</v>
      </c>
      <c r="AF119" s="42">
        <v>46.5</v>
      </c>
      <c r="AG119" s="42">
        <v>0</v>
      </c>
      <c r="AH119" s="42">
        <v>0</v>
      </c>
      <c r="AI119" s="9">
        <f t="shared" si="10"/>
        <v>2787.1</v>
      </c>
      <c r="AJ119" s="66"/>
      <c r="AK119" s="66"/>
      <c r="AL119" s="1" t="s">
        <v>110</v>
      </c>
    </row>
    <row r="120" spans="1:40" x14ac:dyDescent="0.25">
      <c r="B120" s="63" t="s">
        <v>53</v>
      </c>
      <c r="C120" s="41">
        <v>32560</v>
      </c>
      <c r="D120" s="42">
        <v>331.6</v>
      </c>
      <c r="E120" s="43">
        <v>1551</v>
      </c>
      <c r="F120" s="42">
        <v>941.8</v>
      </c>
      <c r="G120" s="41">
        <v>4084</v>
      </c>
      <c r="H120" s="42">
        <v>1148.2</v>
      </c>
      <c r="I120" s="43">
        <v>3325</v>
      </c>
      <c r="J120" s="44">
        <v>3184.2</v>
      </c>
      <c r="K120" s="45">
        <v>3</v>
      </c>
      <c r="L120" s="44">
        <v>4.7</v>
      </c>
      <c r="M120" s="43"/>
      <c r="N120" s="42"/>
      <c r="O120" s="46">
        <v>17592</v>
      </c>
      <c r="P120" s="46">
        <v>451.6</v>
      </c>
      <c r="Q120" s="46">
        <v>0</v>
      </c>
      <c r="R120" s="46">
        <v>0</v>
      </c>
      <c r="S120" s="41">
        <v>12198</v>
      </c>
      <c r="T120" s="42">
        <v>903.7</v>
      </c>
      <c r="U120" s="41">
        <v>2124</v>
      </c>
      <c r="V120" s="42">
        <v>141.1</v>
      </c>
      <c r="W120" s="41">
        <v>566667</v>
      </c>
      <c r="X120" s="42">
        <v>3504.5</v>
      </c>
      <c r="Y120" s="42">
        <v>0</v>
      </c>
      <c r="Z120" s="42">
        <v>0</v>
      </c>
      <c r="AA120" s="42">
        <v>0</v>
      </c>
      <c r="AB120" s="42">
        <v>0</v>
      </c>
      <c r="AC120" s="42">
        <v>750</v>
      </c>
      <c r="AD120" s="42">
        <v>2.7</v>
      </c>
      <c r="AE120" s="42">
        <v>109</v>
      </c>
      <c r="AF120" s="42">
        <v>58.2</v>
      </c>
      <c r="AG120" s="42">
        <v>0</v>
      </c>
      <c r="AH120" s="42">
        <v>0</v>
      </c>
      <c r="AI120" s="9">
        <f t="shared" si="10"/>
        <v>10672.300000000003</v>
      </c>
      <c r="AJ120" s="66"/>
      <c r="AK120" s="66" t="s">
        <v>110</v>
      </c>
    </row>
    <row r="121" spans="1:40" x14ac:dyDescent="0.25">
      <c r="B121" s="8" t="s">
        <v>54</v>
      </c>
      <c r="C121" s="41">
        <v>20250</v>
      </c>
      <c r="D121" s="42">
        <v>491.4</v>
      </c>
      <c r="E121" s="43">
        <v>11</v>
      </c>
      <c r="F121" s="42">
        <v>1</v>
      </c>
      <c r="G121" s="41">
        <v>0</v>
      </c>
      <c r="H121" s="42">
        <v>0</v>
      </c>
      <c r="I121" s="43">
        <v>500</v>
      </c>
      <c r="J121" s="44">
        <v>650</v>
      </c>
      <c r="K121" s="45">
        <v>35</v>
      </c>
      <c r="L121" s="44">
        <v>7</v>
      </c>
      <c r="M121" s="43">
        <v>0</v>
      </c>
      <c r="N121" s="42">
        <v>0</v>
      </c>
      <c r="O121" s="46">
        <v>33</v>
      </c>
      <c r="P121" s="46">
        <v>6.6</v>
      </c>
      <c r="Q121" s="46">
        <v>0</v>
      </c>
      <c r="R121" s="46">
        <v>0</v>
      </c>
      <c r="S121" s="41">
        <v>0</v>
      </c>
      <c r="T121" s="42">
        <v>0</v>
      </c>
      <c r="U121" s="41">
        <v>406</v>
      </c>
      <c r="V121" s="42">
        <v>114.9</v>
      </c>
      <c r="W121" s="41">
        <v>9466</v>
      </c>
      <c r="X121" s="42">
        <v>148.6</v>
      </c>
      <c r="Y121" s="42">
        <v>13</v>
      </c>
      <c r="Z121" s="42">
        <v>15.6</v>
      </c>
      <c r="AA121" s="42">
        <v>0</v>
      </c>
      <c r="AB121" s="42">
        <v>0</v>
      </c>
      <c r="AC121" s="42">
        <v>0</v>
      </c>
      <c r="AD121" s="42">
        <v>0</v>
      </c>
      <c r="AE121" s="42">
        <v>18</v>
      </c>
      <c r="AF121" s="42">
        <v>5.4</v>
      </c>
      <c r="AG121" s="42">
        <v>0</v>
      </c>
      <c r="AH121" s="42">
        <v>0</v>
      </c>
      <c r="AI121" s="9">
        <f t="shared" si="10"/>
        <v>1440.5</v>
      </c>
      <c r="AJ121" s="66"/>
      <c r="AK121" s="66"/>
    </row>
    <row r="122" spans="1:40" x14ac:dyDescent="0.25">
      <c r="B122" s="8" t="s">
        <v>55</v>
      </c>
      <c r="C122" s="41">
        <v>4500</v>
      </c>
      <c r="D122" s="42">
        <v>45.8</v>
      </c>
      <c r="E122" s="43">
        <v>20</v>
      </c>
      <c r="F122" s="42">
        <v>2.1</v>
      </c>
      <c r="G122" s="41">
        <v>139</v>
      </c>
      <c r="H122" s="42">
        <v>71.599999999999994</v>
      </c>
      <c r="I122" s="43">
        <v>100</v>
      </c>
      <c r="J122" s="44">
        <v>210</v>
      </c>
      <c r="K122" s="45">
        <v>23</v>
      </c>
      <c r="L122" s="44">
        <v>9.1999999999999993</v>
      </c>
      <c r="M122" s="43">
        <v>1360</v>
      </c>
      <c r="N122" s="42">
        <v>0</v>
      </c>
      <c r="O122" s="46">
        <v>0</v>
      </c>
      <c r="P122" s="46">
        <v>0</v>
      </c>
      <c r="Q122" s="46">
        <v>823</v>
      </c>
      <c r="R122" s="46">
        <v>80.8</v>
      </c>
      <c r="S122" s="41">
        <v>0</v>
      </c>
      <c r="T122" s="42">
        <v>0</v>
      </c>
      <c r="U122" s="41">
        <v>81</v>
      </c>
      <c r="V122" s="42">
        <v>18.8</v>
      </c>
      <c r="W122" s="41">
        <v>2000</v>
      </c>
      <c r="X122" s="42">
        <v>44.7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30</v>
      </c>
      <c r="AF122" s="42">
        <v>13.5</v>
      </c>
      <c r="AG122" s="42">
        <v>50</v>
      </c>
      <c r="AH122" s="42">
        <v>7</v>
      </c>
      <c r="AI122" s="9">
        <f t="shared" si="10"/>
        <v>503.5</v>
      </c>
      <c r="AJ122" s="66"/>
      <c r="AK122" s="66"/>
    </row>
    <row r="123" spans="1:40" x14ac:dyDescent="0.25">
      <c r="B123" s="8" t="s">
        <v>56</v>
      </c>
      <c r="C123" s="41">
        <v>7000</v>
      </c>
      <c r="D123" s="42">
        <v>188.6</v>
      </c>
      <c r="E123" s="43">
        <v>270</v>
      </c>
      <c r="F123" s="42">
        <v>59.5</v>
      </c>
      <c r="G123" s="41">
        <v>4786</v>
      </c>
      <c r="H123" s="42">
        <v>1001.6</v>
      </c>
      <c r="I123" s="43">
        <v>122</v>
      </c>
      <c r="J123" s="44">
        <v>301</v>
      </c>
      <c r="K123" s="45">
        <v>2220</v>
      </c>
      <c r="L123" s="44">
        <v>320.3</v>
      </c>
      <c r="M123" s="43">
        <v>13461</v>
      </c>
      <c r="N123" s="42">
        <v>454.9</v>
      </c>
      <c r="O123" s="46">
        <v>0</v>
      </c>
      <c r="P123" s="46">
        <v>0</v>
      </c>
      <c r="Q123" s="46">
        <v>500</v>
      </c>
      <c r="R123" s="46">
        <v>23.4</v>
      </c>
      <c r="S123" s="41">
        <v>10000</v>
      </c>
      <c r="T123" s="42">
        <v>467.9</v>
      </c>
      <c r="U123" s="41">
        <v>1057</v>
      </c>
      <c r="V123" s="42">
        <v>373</v>
      </c>
      <c r="W123" s="41">
        <v>24000</v>
      </c>
      <c r="X123" s="42">
        <v>334.3</v>
      </c>
      <c r="Y123" s="42">
        <v>0</v>
      </c>
      <c r="Z123" s="42">
        <v>0</v>
      </c>
      <c r="AA123" s="42">
        <v>0</v>
      </c>
      <c r="AB123" s="42">
        <v>0</v>
      </c>
      <c r="AC123" s="42">
        <v>3000</v>
      </c>
      <c r="AD123" s="42">
        <v>24.9</v>
      </c>
      <c r="AE123" s="42">
        <v>0</v>
      </c>
      <c r="AF123" s="42">
        <v>0</v>
      </c>
      <c r="AG123" s="42">
        <v>451</v>
      </c>
      <c r="AH123" s="42">
        <v>12</v>
      </c>
      <c r="AI123" s="9">
        <f t="shared" si="10"/>
        <v>3561.4000000000005</v>
      </c>
      <c r="AJ123" s="66"/>
      <c r="AK123" s="66"/>
      <c r="AM123" s="1" t="s">
        <v>110</v>
      </c>
    </row>
    <row r="124" spans="1:40" x14ac:dyDescent="0.25">
      <c r="B124" s="8" t="s">
        <v>57</v>
      </c>
      <c r="C124" s="41">
        <v>5718</v>
      </c>
      <c r="D124" s="42">
        <v>41.3</v>
      </c>
      <c r="E124" s="43">
        <v>3252</v>
      </c>
      <c r="F124" s="42">
        <v>7.9</v>
      </c>
      <c r="G124" s="41">
        <v>0</v>
      </c>
      <c r="H124" s="42">
        <v>0</v>
      </c>
      <c r="I124" s="43">
        <v>34</v>
      </c>
      <c r="J124" s="44">
        <v>28.3</v>
      </c>
      <c r="K124" s="45">
        <v>0</v>
      </c>
      <c r="L124" s="44">
        <v>0</v>
      </c>
      <c r="M124" s="43">
        <v>184</v>
      </c>
      <c r="N124" s="42">
        <v>17.399999999999999</v>
      </c>
      <c r="O124" s="46">
        <v>1200</v>
      </c>
      <c r="P124" s="46">
        <v>4.8</v>
      </c>
      <c r="Q124" s="46">
        <v>0</v>
      </c>
      <c r="R124" s="46">
        <v>0</v>
      </c>
      <c r="S124" s="41">
        <v>0</v>
      </c>
      <c r="T124" s="42">
        <v>0</v>
      </c>
      <c r="U124" s="41">
        <v>0</v>
      </c>
      <c r="V124" s="42">
        <v>0</v>
      </c>
      <c r="W124" s="41">
        <v>170</v>
      </c>
      <c r="X124" s="42">
        <v>3.7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9">
        <f t="shared" si="10"/>
        <v>103.4</v>
      </c>
      <c r="AJ124" s="66"/>
      <c r="AK124" s="66"/>
      <c r="AL124" s="1" t="s">
        <v>110</v>
      </c>
      <c r="AM124" s="1" t="s">
        <v>110</v>
      </c>
    </row>
    <row r="125" spans="1:40" x14ac:dyDescent="0.25">
      <c r="B125" s="8" t="s">
        <v>58</v>
      </c>
      <c r="C125" s="41">
        <v>530</v>
      </c>
      <c r="D125" s="42">
        <v>15.6</v>
      </c>
      <c r="E125" s="43">
        <v>458</v>
      </c>
      <c r="F125" s="42">
        <v>622.79999999999995</v>
      </c>
      <c r="G125" s="41">
        <v>870</v>
      </c>
      <c r="H125" s="42">
        <v>198.3</v>
      </c>
      <c r="I125" s="43">
        <v>0</v>
      </c>
      <c r="J125" s="44">
        <v>0</v>
      </c>
      <c r="K125" s="45">
        <v>0</v>
      </c>
      <c r="L125" s="44">
        <v>0</v>
      </c>
      <c r="M125" s="43">
        <v>0</v>
      </c>
      <c r="N125" s="42">
        <v>0</v>
      </c>
      <c r="O125" s="46">
        <v>706</v>
      </c>
      <c r="P125" s="46">
        <v>130.6</v>
      </c>
      <c r="Q125" s="46">
        <v>0</v>
      </c>
      <c r="R125" s="46">
        <v>0</v>
      </c>
      <c r="S125" s="41">
        <v>200</v>
      </c>
      <c r="T125" s="42">
        <v>1.3</v>
      </c>
      <c r="U125" s="41">
        <v>0</v>
      </c>
      <c r="V125" s="42">
        <v>0</v>
      </c>
      <c r="W125" s="41">
        <v>14700</v>
      </c>
      <c r="X125" s="42">
        <v>189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9">
        <f t="shared" si="10"/>
        <v>1157.5999999999999</v>
      </c>
      <c r="AJ125" s="66"/>
      <c r="AK125" s="66"/>
      <c r="AL125" s="1" t="s">
        <v>110</v>
      </c>
    </row>
    <row r="126" spans="1:40" ht="15.75" thickBot="1" x14ac:dyDescent="0.3">
      <c r="B126" s="8" t="s">
        <v>59</v>
      </c>
      <c r="C126" s="41">
        <v>1000</v>
      </c>
      <c r="D126" s="42">
        <v>8.9</v>
      </c>
      <c r="E126" s="43">
        <v>4</v>
      </c>
      <c r="F126" s="42">
        <v>3.4</v>
      </c>
      <c r="G126" s="41">
        <v>453</v>
      </c>
      <c r="H126" s="42">
        <v>144.9</v>
      </c>
      <c r="I126" s="43">
        <v>0</v>
      </c>
      <c r="J126" s="44">
        <v>0</v>
      </c>
      <c r="K126" s="45">
        <v>0</v>
      </c>
      <c r="L126" s="44">
        <v>0</v>
      </c>
      <c r="M126" s="43"/>
      <c r="N126" s="42"/>
      <c r="O126" s="46">
        <v>651</v>
      </c>
      <c r="P126" s="46">
        <v>39.1</v>
      </c>
      <c r="Q126" s="46">
        <v>0</v>
      </c>
      <c r="R126" s="46">
        <v>0</v>
      </c>
      <c r="S126" s="41"/>
      <c r="T126" s="42"/>
      <c r="U126" s="41">
        <v>100</v>
      </c>
      <c r="V126" s="42">
        <v>38.6</v>
      </c>
      <c r="W126" s="41">
        <v>2650</v>
      </c>
      <c r="X126" s="42">
        <v>59.5</v>
      </c>
      <c r="Y126" s="42">
        <v>0</v>
      </c>
      <c r="Z126" s="42">
        <v>0</v>
      </c>
      <c r="AA126" s="42">
        <v>0</v>
      </c>
      <c r="AB126" s="42">
        <v>0</v>
      </c>
      <c r="AC126" s="42">
        <v>100</v>
      </c>
      <c r="AD126" s="42">
        <v>0.3</v>
      </c>
      <c r="AE126" s="42">
        <v>0</v>
      </c>
      <c r="AF126" s="42">
        <v>0</v>
      </c>
      <c r="AG126" s="42">
        <v>0</v>
      </c>
      <c r="AH126" s="42">
        <v>0</v>
      </c>
      <c r="AI126" s="9">
        <f t="shared" si="10"/>
        <v>294.7</v>
      </c>
      <c r="AJ126" s="66"/>
      <c r="AK126" s="66"/>
      <c r="AL126" s="1" t="s">
        <v>110</v>
      </c>
      <c r="AM126" s="1" t="s">
        <v>110</v>
      </c>
    </row>
    <row r="127" spans="1:40" ht="15.75" thickBot="1" x14ac:dyDescent="0.3">
      <c r="B127" s="21" t="s">
        <v>77</v>
      </c>
      <c r="C127" s="22">
        <f t="shared" ref="C127:AI127" si="11">SUM(C115:C126)</f>
        <v>180788</v>
      </c>
      <c r="D127" s="22">
        <f t="shared" si="11"/>
        <v>1933.5</v>
      </c>
      <c r="E127" s="22">
        <f t="shared" si="11"/>
        <v>6006</v>
      </c>
      <c r="F127" s="22">
        <f t="shared" si="11"/>
        <v>1849.6000000000001</v>
      </c>
      <c r="G127" s="22">
        <f t="shared" si="11"/>
        <v>38143</v>
      </c>
      <c r="H127" s="22">
        <f t="shared" si="11"/>
        <v>9060.4</v>
      </c>
      <c r="I127" s="22">
        <f t="shared" si="11"/>
        <v>6175</v>
      </c>
      <c r="J127" s="22">
        <f t="shared" si="11"/>
        <v>5916.3</v>
      </c>
      <c r="K127" s="22">
        <f t="shared" si="11"/>
        <v>15998</v>
      </c>
      <c r="L127" s="22">
        <f t="shared" si="11"/>
        <v>967.10000000000014</v>
      </c>
      <c r="M127" s="22">
        <f t="shared" si="11"/>
        <v>28831</v>
      </c>
      <c r="N127" s="22">
        <f t="shared" si="11"/>
        <v>1061</v>
      </c>
      <c r="O127" s="22">
        <f t="shared" si="11"/>
        <v>29494</v>
      </c>
      <c r="P127" s="22">
        <f t="shared" si="11"/>
        <v>2110.6</v>
      </c>
      <c r="Q127" s="22">
        <f t="shared" si="11"/>
        <v>8194</v>
      </c>
      <c r="R127" s="22">
        <f t="shared" si="11"/>
        <v>229.6</v>
      </c>
      <c r="S127" s="22">
        <f t="shared" si="11"/>
        <v>57167</v>
      </c>
      <c r="T127" s="22">
        <f t="shared" si="11"/>
        <v>9276.7999999999993</v>
      </c>
      <c r="U127" s="22">
        <f t="shared" si="11"/>
        <v>6285</v>
      </c>
      <c r="V127" s="22">
        <f t="shared" si="11"/>
        <v>1132.6999999999998</v>
      </c>
      <c r="W127" s="22">
        <f t="shared" si="11"/>
        <v>692104</v>
      </c>
      <c r="X127" s="22">
        <f t="shared" si="11"/>
        <v>5072.1000000000004</v>
      </c>
      <c r="Y127" s="22">
        <f t="shared" si="11"/>
        <v>13</v>
      </c>
      <c r="Z127" s="22">
        <f t="shared" si="11"/>
        <v>15.6</v>
      </c>
      <c r="AA127" s="22">
        <f t="shared" si="11"/>
        <v>0</v>
      </c>
      <c r="AB127" s="22">
        <f t="shared" si="11"/>
        <v>0</v>
      </c>
      <c r="AC127" s="22">
        <f t="shared" si="11"/>
        <v>33764</v>
      </c>
      <c r="AD127" s="22">
        <f t="shared" si="11"/>
        <v>148.10000000000002</v>
      </c>
      <c r="AE127" s="22">
        <f t="shared" si="11"/>
        <v>529</v>
      </c>
      <c r="AF127" s="22">
        <f t="shared" si="11"/>
        <v>264.20000000000005</v>
      </c>
      <c r="AG127" s="22">
        <f t="shared" si="11"/>
        <v>501</v>
      </c>
      <c r="AH127" s="22">
        <f t="shared" si="11"/>
        <v>19</v>
      </c>
      <c r="AI127" s="27">
        <f t="shared" si="11"/>
        <v>39056.6</v>
      </c>
      <c r="AJ127" s="66"/>
      <c r="AK127" s="66" t="s">
        <v>110</v>
      </c>
      <c r="AL127" s="1" t="s">
        <v>110</v>
      </c>
    </row>
    <row r="128" spans="1:40" ht="25.5" x14ac:dyDescent="0.25">
      <c r="B128" s="28" t="s">
        <v>140</v>
      </c>
      <c r="C128" s="41">
        <v>65275</v>
      </c>
      <c r="D128" s="42">
        <v>310.2</v>
      </c>
      <c r="E128" s="43">
        <v>2554.5</v>
      </c>
      <c r="F128" s="42">
        <v>320.11099999999999</v>
      </c>
      <c r="G128" s="41">
        <v>13883</v>
      </c>
      <c r="H128" s="42">
        <v>6460.8</v>
      </c>
      <c r="I128" s="43">
        <v>332</v>
      </c>
      <c r="J128" s="44">
        <v>232.59999999999997</v>
      </c>
      <c r="K128" s="45">
        <v>4665</v>
      </c>
      <c r="L128" s="44">
        <v>455.6</v>
      </c>
      <c r="M128" s="43">
        <v>60</v>
      </c>
      <c r="N128" s="42">
        <v>10.8</v>
      </c>
      <c r="O128" s="46">
        <v>1913</v>
      </c>
      <c r="P128" s="46">
        <v>261</v>
      </c>
      <c r="Q128" s="46">
        <v>8457</v>
      </c>
      <c r="R128" s="46">
        <v>551.9</v>
      </c>
      <c r="S128" s="41">
        <v>19110</v>
      </c>
      <c r="T128" s="42">
        <v>133.29999999999998</v>
      </c>
      <c r="U128" s="41">
        <v>968</v>
      </c>
      <c r="V128" s="42">
        <v>244.12799999999999</v>
      </c>
      <c r="W128" s="41">
        <v>18528</v>
      </c>
      <c r="X128" s="42">
        <v>323.8</v>
      </c>
      <c r="Y128" s="42">
        <v>0</v>
      </c>
      <c r="Z128" s="42">
        <v>0</v>
      </c>
      <c r="AA128" s="42">
        <v>0</v>
      </c>
      <c r="AB128" s="42">
        <v>0</v>
      </c>
      <c r="AC128" s="42">
        <v>3810</v>
      </c>
      <c r="AD128" s="42">
        <v>11.89</v>
      </c>
      <c r="AE128" s="42">
        <v>41</v>
      </c>
      <c r="AF128" s="42">
        <v>26.43</v>
      </c>
      <c r="AG128" s="42">
        <v>0</v>
      </c>
      <c r="AH128" s="42">
        <v>0</v>
      </c>
      <c r="AI128" s="9">
        <f t="shared" ref="AI128:AI134" si="12">D128+F128+H128+J128+L128+N128+P128+R128+T128+V128+X128+Z128+AB128+AD128+AF128+AH128</f>
        <v>9342.5589999999993</v>
      </c>
      <c r="AJ128" s="66"/>
      <c r="AK128" s="66"/>
    </row>
    <row r="129" spans="1:40" ht="25.5" x14ac:dyDescent="0.25">
      <c r="B129" s="7" t="s">
        <v>141</v>
      </c>
      <c r="C129" s="41">
        <v>38440</v>
      </c>
      <c r="D129" s="42">
        <v>310.67360000000002</v>
      </c>
      <c r="E129" s="43">
        <v>1666</v>
      </c>
      <c r="F129" s="42">
        <v>339.56158809999994</v>
      </c>
      <c r="G129" s="41">
        <v>5489</v>
      </c>
      <c r="H129" s="42">
        <v>3272.190525</v>
      </c>
      <c r="I129" s="43">
        <v>77</v>
      </c>
      <c r="J129" s="44">
        <v>92.4</v>
      </c>
      <c r="K129" s="45">
        <v>6904</v>
      </c>
      <c r="L129" s="44">
        <v>539.07069019999994</v>
      </c>
      <c r="M129" s="43">
        <v>4093</v>
      </c>
      <c r="N129" s="42">
        <v>283.96841699999999</v>
      </c>
      <c r="O129" s="46">
        <v>3271</v>
      </c>
      <c r="P129" s="46">
        <v>320.18477890000003</v>
      </c>
      <c r="Q129" s="46">
        <v>320</v>
      </c>
      <c r="R129" s="46">
        <v>41.7</v>
      </c>
      <c r="S129" s="41">
        <v>11836</v>
      </c>
      <c r="T129" s="42">
        <v>310.62709199999995</v>
      </c>
      <c r="U129" s="41">
        <v>1203</v>
      </c>
      <c r="V129" s="42">
        <v>223.27647400000004</v>
      </c>
      <c r="W129" s="41">
        <v>11855</v>
      </c>
      <c r="X129" s="42">
        <v>179.00117499999999</v>
      </c>
      <c r="Y129" s="42">
        <v>0</v>
      </c>
      <c r="Z129" s="42">
        <v>0</v>
      </c>
      <c r="AA129" s="42">
        <v>0</v>
      </c>
      <c r="AB129" s="42">
        <v>0</v>
      </c>
      <c r="AC129" s="42">
        <v>3300</v>
      </c>
      <c r="AD129" s="42">
        <v>8.011569999999999</v>
      </c>
      <c r="AE129" s="42">
        <v>14</v>
      </c>
      <c r="AF129" s="42">
        <v>7.7</v>
      </c>
      <c r="AG129" s="42">
        <v>0</v>
      </c>
      <c r="AH129" s="42">
        <v>0</v>
      </c>
      <c r="AI129" s="9">
        <f t="shared" si="12"/>
        <v>5928.3659102000001</v>
      </c>
      <c r="AJ129" s="66"/>
      <c r="AK129" s="66"/>
    </row>
    <row r="130" spans="1:40" ht="25.5" x14ac:dyDescent="0.25">
      <c r="B130" s="7" t="s">
        <v>142</v>
      </c>
      <c r="C130" s="41">
        <v>25922</v>
      </c>
      <c r="D130" s="42">
        <v>132.6</v>
      </c>
      <c r="E130" s="43">
        <v>334.5</v>
      </c>
      <c r="F130" s="42">
        <v>49.900000000000006</v>
      </c>
      <c r="G130" s="41">
        <v>8457</v>
      </c>
      <c r="H130" s="42">
        <v>4649.3999999999996</v>
      </c>
      <c r="I130" s="43">
        <v>197</v>
      </c>
      <c r="J130" s="44">
        <v>149.80000000000001</v>
      </c>
      <c r="K130" s="45">
        <v>2804</v>
      </c>
      <c r="L130" s="44">
        <v>498.09999999999997</v>
      </c>
      <c r="M130" s="43">
        <v>3745</v>
      </c>
      <c r="N130" s="42">
        <v>209.8</v>
      </c>
      <c r="O130" s="46">
        <v>909</v>
      </c>
      <c r="P130" s="46">
        <v>191.20000000000002</v>
      </c>
      <c r="Q130" s="46">
        <v>10</v>
      </c>
      <c r="R130" s="46">
        <v>0.4</v>
      </c>
      <c r="S130" s="41">
        <v>8636</v>
      </c>
      <c r="T130" s="42">
        <v>384.84000000000003</v>
      </c>
      <c r="U130" s="41">
        <v>1644</v>
      </c>
      <c r="V130" s="42">
        <v>465</v>
      </c>
      <c r="W130" s="41">
        <v>32156</v>
      </c>
      <c r="X130" s="42">
        <v>453.00000000000006</v>
      </c>
      <c r="Y130" s="42">
        <v>0</v>
      </c>
      <c r="Z130" s="42">
        <v>0</v>
      </c>
      <c r="AA130" s="42">
        <v>0</v>
      </c>
      <c r="AB130" s="42">
        <v>0</v>
      </c>
      <c r="AC130" s="42">
        <v>11494</v>
      </c>
      <c r="AD130" s="42">
        <v>31.5</v>
      </c>
      <c r="AE130" s="42">
        <v>16</v>
      </c>
      <c r="AF130" s="42">
        <v>12.8</v>
      </c>
      <c r="AG130" s="42">
        <v>0</v>
      </c>
      <c r="AH130" s="42">
        <v>0</v>
      </c>
      <c r="AI130" s="9">
        <f t="shared" si="12"/>
        <v>7228.34</v>
      </c>
      <c r="AJ130" s="66"/>
      <c r="AK130" s="66"/>
    </row>
    <row r="131" spans="1:40" x14ac:dyDescent="0.25">
      <c r="B131" s="7" t="s">
        <v>139</v>
      </c>
      <c r="C131" s="41">
        <v>25094</v>
      </c>
      <c r="D131" s="42">
        <v>70.31</v>
      </c>
      <c r="E131" s="43">
        <v>3066.94</v>
      </c>
      <c r="F131" s="42">
        <v>79.75</v>
      </c>
      <c r="G131" s="41">
        <v>5566</v>
      </c>
      <c r="H131" s="42">
        <v>2505.3000000000002</v>
      </c>
      <c r="I131" s="43">
        <v>740</v>
      </c>
      <c r="J131" s="44">
        <v>1655.6000000000001</v>
      </c>
      <c r="K131" s="45">
        <v>4635</v>
      </c>
      <c r="L131" s="44">
        <v>430.45000000000005</v>
      </c>
      <c r="M131" s="43">
        <v>1254</v>
      </c>
      <c r="N131" s="42">
        <v>54.64</v>
      </c>
      <c r="O131" s="46">
        <v>9598</v>
      </c>
      <c r="P131" s="46">
        <v>2171.79</v>
      </c>
      <c r="Q131" s="46">
        <v>200</v>
      </c>
      <c r="R131" s="46">
        <v>47.2</v>
      </c>
      <c r="S131" s="41">
        <v>11939</v>
      </c>
      <c r="T131" s="42">
        <v>421.15499999999997</v>
      </c>
      <c r="U131" s="41">
        <v>1076</v>
      </c>
      <c r="V131" s="42">
        <v>188.76000000000002</v>
      </c>
      <c r="W131" s="41">
        <v>27481</v>
      </c>
      <c r="X131" s="42">
        <v>327.58000000000004</v>
      </c>
      <c r="Y131" s="42">
        <v>0</v>
      </c>
      <c r="Z131" s="42">
        <v>0</v>
      </c>
      <c r="AA131" s="42">
        <v>0</v>
      </c>
      <c r="AB131" s="42">
        <v>0</v>
      </c>
      <c r="AC131" s="42">
        <v>4848</v>
      </c>
      <c r="AD131" s="42">
        <v>13.524999999999999</v>
      </c>
      <c r="AE131" s="42">
        <v>39</v>
      </c>
      <c r="AF131" s="42">
        <v>18.8</v>
      </c>
      <c r="AG131" s="42">
        <v>0</v>
      </c>
      <c r="AH131" s="42">
        <v>0</v>
      </c>
      <c r="AI131" s="9">
        <f t="shared" si="12"/>
        <v>7984.86</v>
      </c>
      <c r="AJ131" s="66"/>
      <c r="AK131" s="66"/>
      <c r="AL131" s="1" t="s">
        <v>110</v>
      </c>
    </row>
    <row r="132" spans="1:40" x14ac:dyDescent="0.25">
      <c r="B132" s="7" t="s">
        <v>14</v>
      </c>
      <c r="C132" s="41">
        <v>59826</v>
      </c>
      <c r="D132" s="42">
        <v>455.23399999999998</v>
      </c>
      <c r="E132" s="43">
        <v>943.83</v>
      </c>
      <c r="F132" s="42">
        <v>162.45860500000001</v>
      </c>
      <c r="G132" s="41">
        <v>6839</v>
      </c>
      <c r="H132" s="42">
        <v>5554.1100000000006</v>
      </c>
      <c r="I132" s="43">
        <v>202</v>
      </c>
      <c r="J132" s="44">
        <v>232.3</v>
      </c>
      <c r="K132" s="45">
        <v>3082</v>
      </c>
      <c r="L132" s="44">
        <v>480.20000000000005</v>
      </c>
      <c r="M132" s="43">
        <v>7768</v>
      </c>
      <c r="N132" s="42">
        <v>669.06399999999996</v>
      </c>
      <c r="O132" s="46">
        <v>0</v>
      </c>
      <c r="P132" s="46">
        <v>0</v>
      </c>
      <c r="Q132" s="46">
        <v>0</v>
      </c>
      <c r="R132" s="46">
        <v>0</v>
      </c>
      <c r="S132" s="41">
        <v>35814</v>
      </c>
      <c r="T132" s="42">
        <v>192.38419999999999</v>
      </c>
      <c r="U132" s="41">
        <v>1784</v>
      </c>
      <c r="V132" s="42">
        <v>393.1</v>
      </c>
      <c r="W132" s="41">
        <v>95188</v>
      </c>
      <c r="X132" s="42">
        <v>1019.7675</v>
      </c>
      <c r="Y132" s="42">
        <v>0</v>
      </c>
      <c r="Z132" s="42">
        <v>0</v>
      </c>
      <c r="AA132" s="42">
        <v>0</v>
      </c>
      <c r="AB132" s="42">
        <v>0</v>
      </c>
      <c r="AC132" s="42">
        <v>8401</v>
      </c>
      <c r="AD132" s="42">
        <v>21.633780000000002</v>
      </c>
      <c r="AE132" s="42">
        <v>119</v>
      </c>
      <c r="AF132" s="42">
        <v>60.928000000000011</v>
      </c>
      <c r="AG132" s="42">
        <v>0</v>
      </c>
      <c r="AH132" s="42">
        <v>0</v>
      </c>
      <c r="AI132" s="9">
        <f t="shared" si="12"/>
        <v>9241.1800850000018</v>
      </c>
      <c r="AJ132" s="66" t="s">
        <v>110</v>
      </c>
      <c r="AK132" s="66"/>
      <c r="AL132" s="1" t="s">
        <v>110</v>
      </c>
    </row>
    <row r="133" spans="1:40" ht="15.75" customHeight="1" x14ac:dyDescent="0.25">
      <c r="B133" s="7" t="s">
        <v>15</v>
      </c>
      <c r="C133" s="41">
        <v>61200</v>
      </c>
      <c r="D133" s="42">
        <v>266.3</v>
      </c>
      <c r="E133" s="43">
        <v>20723.259999999998</v>
      </c>
      <c r="F133" s="42">
        <v>48.735999999999997</v>
      </c>
      <c r="G133" s="41">
        <v>14434</v>
      </c>
      <c r="H133" s="42">
        <v>7559.34</v>
      </c>
      <c r="I133" s="43">
        <v>326</v>
      </c>
      <c r="J133" s="44">
        <v>262.40999999999991</v>
      </c>
      <c r="K133" s="45">
        <v>10758</v>
      </c>
      <c r="L133" s="44">
        <v>1076.529</v>
      </c>
      <c r="M133" s="43">
        <v>16424</v>
      </c>
      <c r="N133" s="42">
        <v>1104.02</v>
      </c>
      <c r="O133" s="46">
        <v>220</v>
      </c>
      <c r="P133" s="46">
        <v>85.8</v>
      </c>
      <c r="Q133" s="46">
        <v>670</v>
      </c>
      <c r="R133" s="46">
        <v>58.599999999999994</v>
      </c>
      <c r="S133" s="41">
        <v>9490</v>
      </c>
      <c r="T133" s="42">
        <v>119.818</v>
      </c>
      <c r="U133" s="41">
        <v>1793</v>
      </c>
      <c r="V133" s="42">
        <v>375.92699999999996</v>
      </c>
      <c r="W133" s="41">
        <v>10110</v>
      </c>
      <c r="X133" s="42">
        <v>125.71899999999999</v>
      </c>
      <c r="Y133" s="42">
        <v>0</v>
      </c>
      <c r="Z133" s="42">
        <v>0</v>
      </c>
      <c r="AA133" s="42">
        <v>0</v>
      </c>
      <c r="AB133" s="42">
        <v>0</v>
      </c>
      <c r="AC133" s="42">
        <v>11000</v>
      </c>
      <c r="AD133" s="42">
        <v>99</v>
      </c>
      <c r="AE133" s="42">
        <v>99</v>
      </c>
      <c r="AF133" s="42">
        <v>45.8</v>
      </c>
      <c r="AG133" s="42">
        <v>0</v>
      </c>
      <c r="AH133" s="42">
        <v>0</v>
      </c>
      <c r="AI133" s="9">
        <f t="shared" si="12"/>
        <v>11227.998999999998</v>
      </c>
      <c r="AJ133" s="66"/>
      <c r="AK133" s="66"/>
      <c r="AL133" s="1" t="s">
        <v>110</v>
      </c>
      <c r="AM133" s="1" t="s">
        <v>110</v>
      </c>
    </row>
    <row r="134" spans="1:40" ht="15.75" thickBot="1" x14ac:dyDescent="0.3">
      <c r="B134" s="7" t="s">
        <v>16</v>
      </c>
      <c r="C134" s="41">
        <v>10682</v>
      </c>
      <c r="D134" s="42">
        <v>233</v>
      </c>
      <c r="E134" s="43">
        <v>14034</v>
      </c>
      <c r="F134" s="42">
        <v>21.099999999999998</v>
      </c>
      <c r="G134" s="41">
        <v>1200</v>
      </c>
      <c r="H134" s="42">
        <v>1049</v>
      </c>
      <c r="I134" s="43">
        <v>9</v>
      </c>
      <c r="J134" s="44">
        <v>8.1</v>
      </c>
      <c r="K134" s="45">
        <v>970</v>
      </c>
      <c r="L134" s="44">
        <v>60.400000000000006</v>
      </c>
      <c r="M134" s="43">
        <v>700</v>
      </c>
      <c r="N134" s="42">
        <v>166</v>
      </c>
      <c r="O134" s="46">
        <v>1050</v>
      </c>
      <c r="P134" s="46">
        <v>398.8</v>
      </c>
      <c r="Q134" s="46">
        <v>0</v>
      </c>
      <c r="R134" s="46">
        <v>0</v>
      </c>
      <c r="S134" s="41">
        <v>3500</v>
      </c>
      <c r="T134" s="42">
        <v>7.7</v>
      </c>
      <c r="U134" s="41">
        <v>262</v>
      </c>
      <c r="V134" s="42">
        <v>43.800000000000004</v>
      </c>
      <c r="W134" s="41">
        <v>3115</v>
      </c>
      <c r="X134" s="42">
        <v>33.1</v>
      </c>
      <c r="Y134" s="42">
        <v>0</v>
      </c>
      <c r="Z134" s="42">
        <v>0</v>
      </c>
      <c r="AA134" s="42">
        <v>0</v>
      </c>
      <c r="AB134" s="42">
        <v>0</v>
      </c>
      <c r="AC134" s="42">
        <v>400</v>
      </c>
      <c r="AD134" s="42">
        <v>2</v>
      </c>
      <c r="AE134" s="42">
        <v>0</v>
      </c>
      <c r="AF134" s="42">
        <v>0</v>
      </c>
      <c r="AG134" s="42">
        <v>0</v>
      </c>
      <c r="AH134" s="42">
        <v>0</v>
      </c>
      <c r="AI134" s="9">
        <f t="shared" si="12"/>
        <v>2022.9999999999998</v>
      </c>
      <c r="AJ134" s="66"/>
      <c r="AK134" s="66"/>
    </row>
    <row r="135" spans="1:40" ht="15.75" thickBot="1" x14ac:dyDescent="0.3">
      <c r="A135" s="1"/>
      <c r="B135" s="21" t="s">
        <v>78</v>
      </c>
      <c r="C135" s="22">
        <f>SUM(C128:C134)</f>
        <v>286439</v>
      </c>
      <c r="D135" s="22">
        <f t="shared" ref="D135:AI135" si="13">SUM(D128:D134)</f>
        <v>1778.3175999999999</v>
      </c>
      <c r="E135" s="22">
        <f t="shared" si="13"/>
        <v>43323.03</v>
      </c>
      <c r="F135" s="22">
        <f t="shared" si="13"/>
        <v>1021.6171931</v>
      </c>
      <c r="G135" s="22">
        <f t="shared" si="13"/>
        <v>55868</v>
      </c>
      <c r="H135" s="22">
        <f t="shared" si="13"/>
        <v>31050.140525000003</v>
      </c>
      <c r="I135" s="22">
        <f t="shared" si="13"/>
        <v>1883</v>
      </c>
      <c r="J135" s="22">
        <f t="shared" si="13"/>
        <v>2633.21</v>
      </c>
      <c r="K135" s="22">
        <f t="shared" si="13"/>
        <v>33818</v>
      </c>
      <c r="L135" s="22">
        <f t="shared" si="13"/>
        <v>3540.3496902000002</v>
      </c>
      <c r="M135" s="22">
        <f t="shared" si="13"/>
        <v>34044</v>
      </c>
      <c r="N135" s="22">
        <f t="shared" si="13"/>
        <v>2498.2924170000001</v>
      </c>
      <c r="O135" s="22">
        <f t="shared" si="13"/>
        <v>16961</v>
      </c>
      <c r="P135" s="22">
        <f t="shared" si="13"/>
        <v>3428.7747789000005</v>
      </c>
      <c r="Q135" s="22">
        <f t="shared" si="13"/>
        <v>9657</v>
      </c>
      <c r="R135" s="22">
        <f t="shared" si="13"/>
        <v>699.80000000000007</v>
      </c>
      <c r="S135" s="22">
        <f t="shared" si="13"/>
        <v>100325</v>
      </c>
      <c r="T135" s="22">
        <f t="shared" si="13"/>
        <v>1569.8242919999998</v>
      </c>
      <c r="U135" s="22">
        <f t="shared" si="13"/>
        <v>8730</v>
      </c>
      <c r="V135" s="22">
        <f t="shared" si="13"/>
        <v>1933.9914739999999</v>
      </c>
      <c r="W135" s="22">
        <f t="shared" si="13"/>
        <v>198433</v>
      </c>
      <c r="X135" s="22">
        <f t="shared" si="13"/>
        <v>2461.9676749999999</v>
      </c>
      <c r="Y135" s="22">
        <f t="shared" si="13"/>
        <v>0</v>
      </c>
      <c r="Z135" s="22">
        <f t="shared" si="13"/>
        <v>0</v>
      </c>
      <c r="AA135" s="22">
        <f t="shared" si="13"/>
        <v>0</v>
      </c>
      <c r="AB135" s="22">
        <f t="shared" si="13"/>
        <v>0</v>
      </c>
      <c r="AC135" s="22">
        <f t="shared" si="13"/>
        <v>43253</v>
      </c>
      <c r="AD135" s="22">
        <f t="shared" si="13"/>
        <v>187.56035</v>
      </c>
      <c r="AE135" s="22">
        <f t="shared" si="13"/>
        <v>328</v>
      </c>
      <c r="AF135" s="22">
        <f t="shared" si="13"/>
        <v>172.45800000000003</v>
      </c>
      <c r="AG135" s="22">
        <f t="shared" si="13"/>
        <v>0</v>
      </c>
      <c r="AH135" s="22">
        <f t="shared" si="13"/>
        <v>0</v>
      </c>
      <c r="AI135" s="27">
        <f t="shared" si="13"/>
        <v>52976.303995199996</v>
      </c>
      <c r="AJ135" s="66"/>
      <c r="AK135" s="66"/>
    </row>
    <row r="136" spans="1:40" s="36" customFormat="1" x14ac:dyDescent="0.25">
      <c r="B136" s="52" t="s">
        <v>154</v>
      </c>
      <c r="C136" s="67">
        <v>27442</v>
      </c>
      <c r="D136" s="68">
        <v>221</v>
      </c>
      <c r="E136" s="69">
        <v>7</v>
      </c>
      <c r="F136" s="68">
        <v>1</v>
      </c>
      <c r="G136" s="69">
        <v>788</v>
      </c>
      <c r="H136" s="68">
        <v>568.4</v>
      </c>
      <c r="I136" s="69">
        <v>86</v>
      </c>
      <c r="J136" s="68">
        <v>124.3</v>
      </c>
      <c r="K136" s="69">
        <v>7145</v>
      </c>
      <c r="L136" s="68">
        <v>836.4</v>
      </c>
      <c r="M136" s="69">
        <v>1142</v>
      </c>
      <c r="N136" s="68">
        <v>134.80000000000001</v>
      </c>
      <c r="O136" s="69">
        <v>169</v>
      </c>
      <c r="P136" s="68">
        <v>64.2</v>
      </c>
      <c r="Q136" s="69">
        <v>1089</v>
      </c>
      <c r="R136" s="68">
        <v>144.9</v>
      </c>
      <c r="S136" s="70">
        <v>3104</v>
      </c>
      <c r="T136" s="71">
        <v>82.4</v>
      </c>
      <c r="U136" s="70">
        <v>1417</v>
      </c>
      <c r="V136" s="71">
        <v>391.3</v>
      </c>
      <c r="W136" s="70">
        <v>7100</v>
      </c>
      <c r="X136" s="71">
        <v>106.8</v>
      </c>
      <c r="Y136" s="71">
        <v>0</v>
      </c>
      <c r="Z136" s="71">
        <v>0</v>
      </c>
      <c r="AA136" s="71">
        <v>0</v>
      </c>
      <c r="AB136" s="71">
        <v>0</v>
      </c>
      <c r="AC136" s="71">
        <v>2173</v>
      </c>
      <c r="AD136" s="71">
        <v>11.7</v>
      </c>
      <c r="AE136" s="71">
        <v>22</v>
      </c>
      <c r="AF136" s="71">
        <v>17.600000000000001</v>
      </c>
      <c r="AG136" s="71">
        <v>0</v>
      </c>
      <c r="AH136" s="71">
        <v>0</v>
      </c>
      <c r="AI136" s="9">
        <f t="shared" ref="AI136:AI143" si="14">D136+F136+H136+J136+L136+N136+P136+R136+T136+V136+X136+Z136+AB136+AD136+AF136+AH136</f>
        <v>2704.8</v>
      </c>
      <c r="AJ136" s="66"/>
      <c r="AK136" s="66"/>
    </row>
    <row r="137" spans="1:40" s="36" customFormat="1" x14ac:dyDescent="0.25">
      <c r="B137" s="52" t="s">
        <v>146</v>
      </c>
      <c r="C137" s="72">
        <v>41730</v>
      </c>
      <c r="D137" s="73">
        <v>332</v>
      </c>
      <c r="E137" s="67">
        <v>254</v>
      </c>
      <c r="F137" s="73">
        <v>80.2</v>
      </c>
      <c r="G137" s="67">
        <v>546</v>
      </c>
      <c r="H137" s="73">
        <v>253.3</v>
      </c>
      <c r="I137" s="67">
        <v>630</v>
      </c>
      <c r="J137" s="73">
        <v>491.9</v>
      </c>
      <c r="K137" s="67">
        <v>525</v>
      </c>
      <c r="L137" s="73">
        <v>98.9</v>
      </c>
      <c r="M137" s="67">
        <v>1232</v>
      </c>
      <c r="N137" s="73">
        <v>149.30000000000001</v>
      </c>
      <c r="O137" s="74">
        <v>140</v>
      </c>
      <c r="P137" s="75">
        <v>31</v>
      </c>
      <c r="Q137" s="67">
        <v>1508</v>
      </c>
      <c r="R137" s="73">
        <v>124.3</v>
      </c>
      <c r="S137" s="67">
        <v>22485</v>
      </c>
      <c r="T137" s="73">
        <v>86.3</v>
      </c>
      <c r="U137" s="67">
        <v>244</v>
      </c>
      <c r="V137" s="73">
        <v>73.599999999999994</v>
      </c>
      <c r="W137" s="67">
        <v>34455</v>
      </c>
      <c r="X137" s="73">
        <v>401.4</v>
      </c>
      <c r="Y137" s="73">
        <v>0</v>
      </c>
      <c r="Z137" s="73">
        <v>0</v>
      </c>
      <c r="AA137" s="73">
        <v>0</v>
      </c>
      <c r="AB137" s="73">
        <v>0</v>
      </c>
      <c r="AC137" s="73">
        <v>1316</v>
      </c>
      <c r="AD137" s="73">
        <v>3.7</v>
      </c>
      <c r="AE137" s="73">
        <v>47</v>
      </c>
      <c r="AF137" s="73">
        <v>20.100000000000001</v>
      </c>
      <c r="AG137" s="73">
        <v>0</v>
      </c>
      <c r="AH137" s="73">
        <v>0</v>
      </c>
      <c r="AI137" s="9">
        <f t="shared" si="14"/>
        <v>2145.9999999999995</v>
      </c>
      <c r="AJ137" s="66"/>
      <c r="AK137" s="66"/>
      <c r="AL137" s="36" t="s">
        <v>110</v>
      </c>
      <c r="AM137" s="36" t="s">
        <v>110</v>
      </c>
    </row>
    <row r="138" spans="1:40" s="36" customFormat="1" x14ac:dyDescent="0.25">
      <c r="B138" s="7" t="s">
        <v>147</v>
      </c>
      <c r="C138" s="72">
        <v>20878</v>
      </c>
      <c r="D138" s="73">
        <v>391.9</v>
      </c>
      <c r="E138" s="67">
        <v>1390</v>
      </c>
      <c r="F138" s="73">
        <v>190.3</v>
      </c>
      <c r="G138" s="67">
        <v>4182</v>
      </c>
      <c r="H138" s="73">
        <v>928.2</v>
      </c>
      <c r="I138" s="67">
        <v>0</v>
      </c>
      <c r="J138" s="73">
        <v>0</v>
      </c>
      <c r="K138" s="67">
        <v>178</v>
      </c>
      <c r="L138" s="73">
        <v>24.8</v>
      </c>
      <c r="M138" s="67">
        <v>559</v>
      </c>
      <c r="N138" s="73">
        <v>28.4</v>
      </c>
      <c r="O138" s="67">
        <v>518</v>
      </c>
      <c r="P138" s="73">
        <v>48.7</v>
      </c>
      <c r="Q138" s="67">
        <v>55</v>
      </c>
      <c r="R138" s="73">
        <v>5.5</v>
      </c>
      <c r="S138" s="67">
        <v>4290</v>
      </c>
      <c r="T138" s="73">
        <v>469.3</v>
      </c>
      <c r="U138" s="67">
        <v>889</v>
      </c>
      <c r="V138" s="73">
        <v>173.8</v>
      </c>
      <c r="W138" s="67">
        <v>66353</v>
      </c>
      <c r="X138" s="73">
        <v>1211.2</v>
      </c>
      <c r="Y138" s="73">
        <v>0</v>
      </c>
      <c r="Z138" s="73">
        <v>0</v>
      </c>
      <c r="AA138" s="73">
        <v>0</v>
      </c>
      <c r="AB138" s="73">
        <v>0</v>
      </c>
      <c r="AC138" s="73">
        <v>1943</v>
      </c>
      <c r="AD138" s="73">
        <v>4.5999999999999996</v>
      </c>
      <c r="AE138" s="73">
        <v>5</v>
      </c>
      <c r="AF138" s="73">
        <v>2.5</v>
      </c>
      <c r="AG138" s="73">
        <v>0</v>
      </c>
      <c r="AH138" s="73">
        <v>0</v>
      </c>
      <c r="AI138" s="9">
        <f t="shared" si="14"/>
        <v>3479.2000000000003</v>
      </c>
      <c r="AJ138" s="66"/>
      <c r="AK138" s="66"/>
      <c r="AN138" s="36" t="s">
        <v>110</v>
      </c>
    </row>
    <row r="139" spans="1:40" s="36" customFormat="1" x14ac:dyDescent="0.25">
      <c r="B139" s="7" t="s">
        <v>153</v>
      </c>
      <c r="C139" s="72">
        <v>34000</v>
      </c>
      <c r="D139" s="73">
        <v>77.900000000000006</v>
      </c>
      <c r="E139" s="67">
        <v>770</v>
      </c>
      <c r="F139" s="73">
        <v>103.9</v>
      </c>
      <c r="G139" s="67">
        <v>6867</v>
      </c>
      <c r="H139" s="73">
        <v>2060.1</v>
      </c>
      <c r="I139" s="67">
        <v>122</v>
      </c>
      <c r="J139" s="73">
        <v>287.39999999999998</v>
      </c>
      <c r="K139" s="67">
        <v>2500</v>
      </c>
      <c r="L139" s="73">
        <v>218.4</v>
      </c>
      <c r="M139" s="67">
        <v>1530</v>
      </c>
      <c r="N139" s="73">
        <v>79.599999999999994</v>
      </c>
      <c r="O139" s="67">
        <v>0</v>
      </c>
      <c r="P139" s="72">
        <v>0</v>
      </c>
      <c r="Q139" s="67">
        <v>2300</v>
      </c>
      <c r="R139" s="73">
        <v>71.5</v>
      </c>
      <c r="S139" s="67">
        <v>4300</v>
      </c>
      <c r="T139" s="73">
        <v>11.5</v>
      </c>
      <c r="U139" s="67">
        <v>1240</v>
      </c>
      <c r="V139" s="73">
        <v>394.6</v>
      </c>
      <c r="W139" s="67">
        <v>12000</v>
      </c>
      <c r="X139" s="73">
        <v>112.6</v>
      </c>
      <c r="Y139" s="73">
        <v>0</v>
      </c>
      <c r="Z139" s="73">
        <v>0</v>
      </c>
      <c r="AA139" s="73">
        <v>0</v>
      </c>
      <c r="AB139" s="73">
        <v>0</v>
      </c>
      <c r="AC139" s="73">
        <v>2600</v>
      </c>
      <c r="AD139" s="73">
        <v>6.8</v>
      </c>
      <c r="AE139" s="73">
        <v>89</v>
      </c>
      <c r="AF139" s="73">
        <v>42.72</v>
      </c>
      <c r="AG139" s="73">
        <v>0</v>
      </c>
      <c r="AH139" s="73">
        <v>0</v>
      </c>
      <c r="AI139" s="9">
        <f t="shared" si="14"/>
        <v>3467.02</v>
      </c>
      <c r="AJ139" s="66"/>
      <c r="AK139" s="66"/>
      <c r="AL139" s="36" t="s">
        <v>110</v>
      </c>
      <c r="AM139" s="36" t="s">
        <v>110</v>
      </c>
      <c r="AN139" s="36" t="s">
        <v>110</v>
      </c>
    </row>
    <row r="140" spans="1:40" s="16" customFormat="1" x14ac:dyDescent="0.25">
      <c r="B140" s="63" t="s">
        <v>12</v>
      </c>
      <c r="C140" s="72">
        <v>9764</v>
      </c>
      <c r="D140" s="76">
        <v>247.1</v>
      </c>
      <c r="E140" s="77">
        <v>244</v>
      </c>
      <c r="F140" s="76">
        <v>40.5</v>
      </c>
      <c r="G140" s="78">
        <v>819</v>
      </c>
      <c r="H140" s="76">
        <v>284.39999999999998</v>
      </c>
      <c r="I140" s="78">
        <v>21</v>
      </c>
      <c r="J140" s="76">
        <v>38.6</v>
      </c>
      <c r="K140" s="78">
        <v>210</v>
      </c>
      <c r="L140" s="76">
        <v>44.5</v>
      </c>
      <c r="M140" s="78">
        <v>0</v>
      </c>
      <c r="N140" s="76">
        <v>0</v>
      </c>
      <c r="O140" s="78">
        <v>499</v>
      </c>
      <c r="P140" s="78">
        <v>104.8</v>
      </c>
      <c r="Q140" s="78">
        <v>3582</v>
      </c>
      <c r="R140" s="76">
        <v>169.6</v>
      </c>
      <c r="S140" s="78">
        <v>0</v>
      </c>
      <c r="T140" s="76">
        <v>0</v>
      </c>
      <c r="U140" s="78">
        <v>314</v>
      </c>
      <c r="V140" s="76">
        <v>38.9</v>
      </c>
      <c r="W140" s="78">
        <v>11415</v>
      </c>
      <c r="X140" s="76">
        <v>181</v>
      </c>
      <c r="Y140" s="76">
        <v>0</v>
      </c>
      <c r="Z140" s="76">
        <v>0</v>
      </c>
      <c r="AA140" s="76">
        <v>0</v>
      </c>
      <c r="AB140" s="76">
        <v>0</v>
      </c>
      <c r="AC140" s="76">
        <v>278</v>
      </c>
      <c r="AD140" s="76">
        <v>0.8</v>
      </c>
      <c r="AE140" s="76">
        <v>0</v>
      </c>
      <c r="AF140" s="76">
        <v>0</v>
      </c>
      <c r="AG140" s="76">
        <v>0</v>
      </c>
      <c r="AH140" s="76">
        <v>0</v>
      </c>
      <c r="AI140" s="9">
        <f t="shared" si="14"/>
        <v>1150.2</v>
      </c>
      <c r="AJ140" s="66"/>
      <c r="AK140" s="66" t="s">
        <v>110</v>
      </c>
      <c r="AL140" s="16" t="s">
        <v>110</v>
      </c>
      <c r="AM140" s="16" t="s">
        <v>110</v>
      </c>
    </row>
    <row r="141" spans="1:40" s="16" customFormat="1" x14ac:dyDescent="0.25">
      <c r="B141" s="8" t="s">
        <v>13</v>
      </c>
      <c r="C141" s="72">
        <v>8251</v>
      </c>
      <c r="D141" s="76">
        <v>124.8</v>
      </c>
      <c r="E141" s="78">
        <v>468</v>
      </c>
      <c r="F141" s="76">
        <v>56.8</v>
      </c>
      <c r="G141" s="78">
        <v>235</v>
      </c>
      <c r="H141" s="76">
        <v>117.5</v>
      </c>
      <c r="I141" s="78">
        <v>148</v>
      </c>
      <c r="J141" s="76">
        <v>97.7</v>
      </c>
      <c r="K141" s="78">
        <v>102</v>
      </c>
      <c r="L141" s="76">
        <v>14.6</v>
      </c>
      <c r="M141" s="78">
        <v>842</v>
      </c>
      <c r="N141" s="76">
        <v>154</v>
      </c>
      <c r="O141" s="78">
        <v>1266</v>
      </c>
      <c r="P141" s="76">
        <v>492.9</v>
      </c>
      <c r="Q141" s="78">
        <v>295</v>
      </c>
      <c r="R141" s="76">
        <v>16.100000000000001</v>
      </c>
      <c r="S141" s="78">
        <v>1616</v>
      </c>
      <c r="T141" s="76">
        <v>8</v>
      </c>
      <c r="U141" s="78">
        <v>357</v>
      </c>
      <c r="V141" s="76">
        <v>61</v>
      </c>
      <c r="W141" s="78">
        <v>4175</v>
      </c>
      <c r="X141" s="76">
        <v>65.599999999999994</v>
      </c>
      <c r="Y141" s="76">
        <v>0</v>
      </c>
      <c r="Z141" s="76">
        <v>0</v>
      </c>
      <c r="AA141" s="76">
        <v>0</v>
      </c>
      <c r="AB141" s="76">
        <v>0</v>
      </c>
      <c r="AC141" s="76">
        <v>1694</v>
      </c>
      <c r="AD141" s="76">
        <v>7.4</v>
      </c>
      <c r="AE141" s="76">
        <v>0</v>
      </c>
      <c r="AF141" s="76">
        <v>0</v>
      </c>
      <c r="AG141" s="76">
        <v>0</v>
      </c>
      <c r="AH141" s="76">
        <v>0</v>
      </c>
      <c r="AI141" s="9">
        <f t="shared" si="14"/>
        <v>1216.4000000000001</v>
      </c>
      <c r="AJ141" s="66"/>
      <c r="AK141" s="66"/>
      <c r="AM141" s="16" t="s">
        <v>110</v>
      </c>
    </row>
    <row r="142" spans="1:40" s="16" customFormat="1" x14ac:dyDescent="0.25">
      <c r="B142" s="63" t="s">
        <v>103</v>
      </c>
      <c r="C142" s="72">
        <v>32785</v>
      </c>
      <c r="D142" s="76">
        <v>669.7</v>
      </c>
      <c r="E142" s="78">
        <v>628</v>
      </c>
      <c r="F142" s="76">
        <v>81.599999999999994</v>
      </c>
      <c r="G142" s="78">
        <v>2600</v>
      </c>
      <c r="H142" s="76">
        <v>1042.4000000000001</v>
      </c>
      <c r="I142" s="78">
        <v>123</v>
      </c>
      <c r="J142" s="76">
        <v>44.3</v>
      </c>
      <c r="K142" s="78">
        <v>440</v>
      </c>
      <c r="L142" s="76">
        <v>110.8</v>
      </c>
      <c r="M142" s="78">
        <v>750</v>
      </c>
      <c r="N142" s="76">
        <v>55.1</v>
      </c>
      <c r="O142" s="78">
        <v>125</v>
      </c>
      <c r="P142" s="76">
        <v>32.200000000000003</v>
      </c>
      <c r="Q142" s="78">
        <v>3100</v>
      </c>
      <c r="R142" s="76">
        <v>61.5</v>
      </c>
      <c r="S142" s="78">
        <v>7900</v>
      </c>
      <c r="T142" s="76">
        <v>16.7</v>
      </c>
      <c r="U142" s="78">
        <v>781</v>
      </c>
      <c r="V142" s="76">
        <v>154.30000000000001</v>
      </c>
      <c r="W142" s="78">
        <v>24978</v>
      </c>
      <c r="X142" s="76">
        <v>235.3</v>
      </c>
      <c r="Y142" s="76">
        <v>37</v>
      </c>
      <c r="Z142" s="76">
        <v>14.4</v>
      </c>
      <c r="AA142" s="76">
        <v>500</v>
      </c>
      <c r="AB142" s="76">
        <v>25.4</v>
      </c>
      <c r="AC142" s="76">
        <v>8000</v>
      </c>
      <c r="AD142" s="76">
        <v>23.8</v>
      </c>
      <c r="AE142" s="76">
        <v>3</v>
      </c>
      <c r="AF142" s="76">
        <v>1.5</v>
      </c>
      <c r="AG142" s="76"/>
      <c r="AH142" s="76">
        <v>0</v>
      </c>
      <c r="AI142" s="9">
        <f t="shared" si="14"/>
        <v>2569.0000000000009</v>
      </c>
      <c r="AJ142" s="66"/>
      <c r="AK142" s="66"/>
      <c r="AL142" s="16" t="s">
        <v>110</v>
      </c>
    </row>
    <row r="143" spans="1:40" s="16" customFormat="1" ht="15.75" thickBot="1" x14ac:dyDescent="0.3">
      <c r="B143" s="8" t="s">
        <v>92</v>
      </c>
      <c r="C143" s="72">
        <v>16300</v>
      </c>
      <c r="D143" s="76">
        <v>412.5</v>
      </c>
      <c r="E143" s="78">
        <v>50</v>
      </c>
      <c r="F143" s="76">
        <v>18.3</v>
      </c>
      <c r="G143" s="78">
        <v>651</v>
      </c>
      <c r="H143" s="76">
        <v>192.4</v>
      </c>
      <c r="I143" s="78">
        <v>487</v>
      </c>
      <c r="J143" s="76">
        <v>340.9</v>
      </c>
      <c r="K143" s="78">
        <v>856</v>
      </c>
      <c r="L143" s="76">
        <v>171.2</v>
      </c>
      <c r="M143" s="78">
        <v>200</v>
      </c>
      <c r="N143" s="76">
        <v>10.1</v>
      </c>
      <c r="O143" s="78">
        <v>195</v>
      </c>
      <c r="P143" s="76">
        <v>17.600000000000001</v>
      </c>
      <c r="Q143" s="78">
        <v>200</v>
      </c>
      <c r="R143" s="76">
        <v>3</v>
      </c>
      <c r="S143" s="78">
        <v>750</v>
      </c>
      <c r="T143" s="76">
        <v>22.9</v>
      </c>
      <c r="U143" s="78">
        <v>329</v>
      </c>
      <c r="V143" s="76">
        <v>85.54</v>
      </c>
      <c r="W143" s="78">
        <v>2300</v>
      </c>
      <c r="X143" s="76">
        <v>27.4</v>
      </c>
      <c r="Y143" s="76">
        <v>0</v>
      </c>
      <c r="Z143" s="76">
        <v>0</v>
      </c>
      <c r="AA143" s="76">
        <v>0</v>
      </c>
      <c r="AB143" s="76">
        <v>0</v>
      </c>
      <c r="AC143" s="76">
        <v>200</v>
      </c>
      <c r="AD143" s="76">
        <v>0.4</v>
      </c>
      <c r="AE143" s="76">
        <v>0</v>
      </c>
      <c r="AF143" s="76">
        <v>0</v>
      </c>
      <c r="AG143" s="76">
        <v>0</v>
      </c>
      <c r="AH143" s="76">
        <v>0</v>
      </c>
      <c r="AI143" s="9">
        <f t="shared" si="14"/>
        <v>1302.24</v>
      </c>
      <c r="AJ143" s="66"/>
      <c r="AK143" s="66"/>
      <c r="AM143" s="16" t="s">
        <v>110</v>
      </c>
    </row>
    <row r="144" spans="1:40" ht="15.75" thickBot="1" x14ac:dyDescent="0.3">
      <c r="A144" s="1"/>
      <c r="B144" s="29" t="s">
        <v>79</v>
      </c>
      <c r="C144" s="30">
        <f t="shared" ref="C144:V144" si="15">SUM(C136:C143)</f>
        <v>191150</v>
      </c>
      <c r="D144" s="30">
        <f t="shared" si="15"/>
        <v>2476.8999999999996</v>
      </c>
      <c r="E144" s="30">
        <f t="shared" si="15"/>
        <v>3811</v>
      </c>
      <c r="F144" s="30">
        <f t="shared" si="15"/>
        <v>572.59999999999991</v>
      </c>
      <c r="G144" s="30">
        <f t="shared" si="15"/>
        <v>16688</v>
      </c>
      <c r="H144" s="30">
        <f t="shared" si="15"/>
        <v>5446.6999999999989</v>
      </c>
      <c r="I144" s="30">
        <f t="shared" si="15"/>
        <v>1617</v>
      </c>
      <c r="J144" s="30">
        <f t="shared" si="15"/>
        <v>1425.1</v>
      </c>
      <c r="K144" s="30">
        <f t="shared" si="15"/>
        <v>11956</v>
      </c>
      <c r="L144" s="30">
        <f t="shared" si="15"/>
        <v>1519.6</v>
      </c>
      <c r="M144" s="30">
        <f t="shared" si="15"/>
        <v>6255</v>
      </c>
      <c r="N144" s="30">
        <f t="shared" si="15"/>
        <v>611.30000000000007</v>
      </c>
      <c r="O144" s="30">
        <f t="shared" si="15"/>
        <v>2912</v>
      </c>
      <c r="P144" s="30">
        <f t="shared" si="15"/>
        <v>791.4</v>
      </c>
      <c r="Q144" s="30">
        <f t="shared" si="15"/>
        <v>12129</v>
      </c>
      <c r="R144" s="30">
        <f t="shared" si="15"/>
        <v>596.4</v>
      </c>
      <c r="S144" s="30">
        <f t="shared" si="15"/>
        <v>44445</v>
      </c>
      <c r="T144" s="30">
        <f t="shared" si="15"/>
        <v>697.1</v>
      </c>
      <c r="U144" s="30">
        <f t="shared" si="15"/>
        <v>5571</v>
      </c>
      <c r="V144" s="30">
        <f t="shared" si="15"/>
        <v>1373.0400000000002</v>
      </c>
      <c r="W144" s="30">
        <f t="shared" ref="W144:AI144" si="16">SUM(W136:W143)</f>
        <v>162776</v>
      </c>
      <c r="X144" s="30">
        <f t="shared" si="16"/>
        <v>2341.3000000000002</v>
      </c>
      <c r="Y144" s="30">
        <f t="shared" si="16"/>
        <v>37</v>
      </c>
      <c r="Z144" s="30">
        <f t="shared" si="16"/>
        <v>14.4</v>
      </c>
      <c r="AA144" s="30">
        <f t="shared" si="16"/>
        <v>500</v>
      </c>
      <c r="AB144" s="30">
        <f t="shared" si="16"/>
        <v>25.4</v>
      </c>
      <c r="AC144" s="30">
        <f t="shared" si="16"/>
        <v>18204</v>
      </c>
      <c r="AD144" s="30">
        <f t="shared" si="16"/>
        <v>59.199999999999996</v>
      </c>
      <c r="AE144" s="30">
        <f t="shared" si="16"/>
        <v>166</v>
      </c>
      <c r="AF144" s="30">
        <f t="shared" si="16"/>
        <v>84.42</v>
      </c>
      <c r="AG144" s="30">
        <f t="shared" si="16"/>
        <v>0</v>
      </c>
      <c r="AH144" s="30">
        <f t="shared" si="16"/>
        <v>0</v>
      </c>
      <c r="AI144" s="124">
        <f t="shared" si="16"/>
        <v>18034.860000000004</v>
      </c>
      <c r="AJ144" s="66"/>
      <c r="AK144" s="66" t="s">
        <v>110</v>
      </c>
    </row>
    <row r="145" spans="1:39" ht="15.75" thickBot="1" x14ac:dyDescent="0.3">
      <c r="A145" s="1"/>
      <c r="B145" s="31" t="s">
        <v>61</v>
      </c>
      <c r="C145" s="32">
        <f t="shared" ref="C145:V145" si="17">C39+C55+C73+C101+C114+C127+C135+C144</f>
        <v>2961605</v>
      </c>
      <c r="D145" s="32">
        <f t="shared" si="17"/>
        <v>20578.137780000005</v>
      </c>
      <c r="E145" s="32">
        <f t="shared" si="17"/>
        <v>150437.467</v>
      </c>
      <c r="F145" s="35">
        <f t="shared" si="17"/>
        <v>18955.306001099998</v>
      </c>
      <c r="G145" s="32">
        <f t="shared" si="17"/>
        <v>449641</v>
      </c>
      <c r="H145" s="32">
        <f t="shared" si="17"/>
        <v>235632.64949500002</v>
      </c>
      <c r="I145" s="32">
        <f t="shared" si="17"/>
        <v>30249</v>
      </c>
      <c r="J145" s="32">
        <f t="shared" si="17"/>
        <v>39398.909</v>
      </c>
      <c r="K145" s="32">
        <f t="shared" si="17"/>
        <v>224522</v>
      </c>
      <c r="L145" s="32">
        <f t="shared" si="17"/>
        <v>30339.541530199996</v>
      </c>
      <c r="M145" s="32">
        <f t="shared" si="17"/>
        <v>330823</v>
      </c>
      <c r="N145" s="32">
        <f t="shared" si="17"/>
        <v>21944.694346999997</v>
      </c>
      <c r="O145" s="32">
        <f t="shared" si="17"/>
        <v>117359</v>
      </c>
      <c r="P145" s="32">
        <f t="shared" si="17"/>
        <v>19230.937178900003</v>
      </c>
      <c r="Q145" s="32">
        <f t="shared" si="17"/>
        <v>138222</v>
      </c>
      <c r="R145" s="32">
        <f t="shared" si="17"/>
        <v>12220.668879999997</v>
      </c>
      <c r="S145" s="32">
        <f t="shared" si="17"/>
        <v>875603</v>
      </c>
      <c r="T145" s="32">
        <f t="shared" si="17"/>
        <v>40620.439732000006</v>
      </c>
      <c r="U145" s="32">
        <f t="shared" si="17"/>
        <v>126333</v>
      </c>
      <c r="V145" s="32">
        <f t="shared" si="17"/>
        <v>19138.622056999997</v>
      </c>
      <c r="W145" s="32">
        <f t="shared" ref="W145:AI145" si="18">W39+W55+W73+W101+W114+W127+W135+W144</f>
        <v>4386512</v>
      </c>
      <c r="X145" s="32">
        <f t="shared" si="18"/>
        <v>58229.125465000005</v>
      </c>
      <c r="Y145" s="32">
        <f t="shared" si="18"/>
        <v>5108</v>
      </c>
      <c r="Z145" s="32">
        <f t="shared" si="18"/>
        <v>3726.3</v>
      </c>
      <c r="AA145" s="32">
        <f t="shared" si="18"/>
        <v>57869</v>
      </c>
      <c r="AB145" s="32">
        <f t="shared" si="18"/>
        <v>275.42449999999997</v>
      </c>
      <c r="AC145" s="32">
        <f t="shared" si="18"/>
        <v>379100</v>
      </c>
      <c r="AD145" s="32">
        <f t="shared" si="18"/>
        <v>4940.6167700000005</v>
      </c>
      <c r="AE145" s="32">
        <f t="shared" si="18"/>
        <v>2579</v>
      </c>
      <c r="AF145" s="32">
        <f t="shared" si="18"/>
        <v>1850.9800000000002</v>
      </c>
      <c r="AG145" s="32">
        <f t="shared" si="18"/>
        <v>39074.400000000001</v>
      </c>
      <c r="AH145" s="32">
        <f t="shared" si="18"/>
        <v>372.66125</v>
      </c>
      <c r="AI145" s="38">
        <f t="shared" si="18"/>
        <v>536140.22209519998</v>
      </c>
      <c r="AJ145" s="66"/>
      <c r="AK145" s="66" t="s">
        <v>110</v>
      </c>
      <c r="AL145" s="1" t="s">
        <v>110</v>
      </c>
    </row>
    <row r="146" spans="1:39" x14ac:dyDescent="0.25">
      <c r="A146" s="1"/>
      <c r="B146" s="18"/>
      <c r="C146" s="33"/>
      <c r="D146" s="15"/>
      <c r="E146" s="33"/>
      <c r="F146" s="15"/>
      <c r="G146" s="15"/>
      <c r="H146" s="15"/>
      <c r="I146" s="33"/>
      <c r="J146" s="15"/>
      <c r="K146" s="15"/>
      <c r="L146" s="15"/>
      <c r="M146" s="33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M146" s="1" t="s">
        <v>110</v>
      </c>
    </row>
    <row r="147" spans="1:39" ht="19.5" customHeight="1" x14ac:dyDescent="0.25">
      <c r="A147" s="1"/>
      <c r="B147" s="20" t="s">
        <v>104</v>
      </c>
      <c r="C147" s="168" t="s">
        <v>110</v>
      </c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" t="s">
        <v>110</v>
      </c>
      <c r="AK147" s="1" t="s">
        <v>110</v>
      </c>
    </row>
    <row r="148" spans="1:39" ht="18" customHeight="1" x14ac:dyDescent="0.25">
      <c r="A148" s="1"/>
      <c r="B148" s="18"/>
      <c r="C148" s="168" t="s">
        <v>105</v>
      </c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5"/>
      <c r="T148" s="15" t="s">
        <v>110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" t="s">
        <v>110</v>
      </c>
    </row>
    <row r="149" spans="1:39" ht="21.75" customHeight="1" x14ac:dyDescent="0.25">
      <c r="A149" s="1"/>
      <c r="B149" s="18"/>
      <c r="C149" s="168" t="s">
        <v>143</v>
      </c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5" t="s">
        <v>110</v>
      </c>
      <c r="T149" s="15"/>
      <c r="U149" s="15"/>
      <c r="V149" s="15"/>
      <c r="W149" s="15" t="s">
        <v>110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" t="s">
        <v>110</v>
      </c>
    </row>
    <row r="150" spans="1:39" x14ac:dyDescent="0.25">
      <c r="A150" s="1"/>
      <c r="C150" s="167" t="s">
        <v>107</v>
      </c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T150" s="16" t="s">
        <v>110</v>
      </c>
    </row>
    <row r="151" spans="1:39" ht="38.25" customHeight="1" x14ac:dyDescent="0.25">
      <c r="A151" s="1"/>
      <c r="C151" s="167" t="s">
        <v>110</v>
      </c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</row>
  </sheetData>
  <mergeCells count="25">
    <mergeCell ref="B1:AI2"/>
    <mergeCell ref="C151:AI151"/>
    <mergeCell ref="AI3:AI5"/>
    <mergeCell ref="B3:B5"/>
    <mergeCell ref="C4:D4"/>
    <mergeCell ref="E4:F4"/>
    <mergeCell ref="I4:J4"/>
    <mergeCell ref="M4:N4"/>
    <mergeCell ref="Q4:R4"/>
    <mergeCell ref="G4:H4"/>
    <mergeCell ref="S4:T4"/>
    <mergeCell ref="U4:V4"/>
    <mergeCell ref="C147:AI147"/>
    <mergeCell ref="K4:L4"/>
    <mergeCell ref="C148:R148"/>
    <mergeCell ref="C149:R149"/>
    <mergeCell ref="C150:R150"/>
    <mergeCell ref="C3:AH3"/>
    <mergeCell ref="Y4:Z4"/>
    <mergeCell ref="AA4:AB4"/>
    <mergeCell ref="AC4:AD4"/>
    <mergeCell ref="AE4:AF4"/>
    <mergeCell ref="AG4:AH4"/>
    <mergeCell ref="W4:X4"/>
    <mergeCell ref="O4:P4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по остаткам</vt:lpstr>
      <vt:lpstr>Расширенная по остаткам по ОЗ</vt:lpstr>
      <vt:lpstr>'Расширенная по остаткам по ОЗ'!Заголовки_для_печати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ФОМС</cp:lastModifiedBy>
  <cp:lastPrinted>2022-04-08T07:49:01Z</cp:lastPrinted>
  <dcterms:created xsi:type="dcterms:W3CDTF">2009-08-31T18:03:22Z</dcterms:created>
  <dcterms:modified xsi:type="dcterms:W3CDTF">2022-04-08T07:59:46Z</dcterms:modified>
</cp:coreProperties>
</file>